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27"/>
  <workbookPr filterPrivacy="1" codeName="ThisWorkbook" defaultThemeVersion="166925"/>
  <xr:revisionPtr revIDLastSave="36" documentId="8_{86C6D812-4945-4192-8B71-66DC7261DBB0}" xr6:coauthVersionLast="47" xr6:coauthVersionMax="47" xr10:uidLastSave="{D7152700-8DC9-46B1-A42E-890332865E36}"/>
  <bookViews>
    <workbookView xWindow="-108" yWindow="-108" windowWidth="23256" windowHeight="12576" firstSheet="1" activeTab="1" xr2:uid="{A9FFA9C6-7CC4-498A-9013-A92380A082BF}"/>
    <workbookView xWindow="-90" yWindow="-16320" windowWidth="29040" windowHeight="15840" firstSheet="1" activeTab="1" xr2:uid="{7A84D1EC-67A0-4843-BAD5-7A96319D796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<sst xmlns="http://schemas.openxmlformats.org/spreadsheetml/2006/main" count="809" uniqueCount="586">
  <si>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</si>
  <si>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</si>
  <si>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</si>
  <si>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</si>
  <si>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</si>
  <si>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</si>
  <si>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</si>
  <si>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</si>
  <si>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</si>
  <si>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</si>
  <si>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</si>
  <si>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</si>
  <si>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</si>
  <si>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</si>
  <si>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</si>
  <si>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</si>
  <si>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</si>
  <si>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</si>
  <si>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</si>
  <si>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</si>
  <si>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</si>
  <si>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</si>
  <si>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</si>
  <si>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</si>
  <si>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</si>
  <si>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</si>
  <si>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</si>
  <si>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</si>
  <si>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</si>
  <si>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</si>
  <si>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</si>
  <si>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</si>
  <si>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</si>
  <si>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</si>
  <si>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</si>
  <si>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</si>
  <si>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</si>
  <si>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</si>
  <si>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</si>
  <si>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</si>
  <si>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</si>
  <si>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</si>
  <si>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</si>
  <si>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</si>
  <si>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</si>
  <si>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</si>
  <si>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</si>
  <si>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</si>
  <si>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</si>
  <si>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</si>
  <si>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</si>
  <si>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</si>
  <si>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</si>
  <si>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</si>
  <si>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</si>
  <si>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</si>
  <si>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</si>
  <si>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</si>
  <si>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</si>
  <si>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</si>
  <si>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</si>
  <si>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</si>
  <si>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</si>
  <si>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</si>
  <si>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</si>
  <si>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</si>
  <si>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</si>
  <si>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</si>
  <si>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</si>
  <si>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</si>
  <si>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</si>
  <si>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</si>
  <si>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</si>
  <si>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</si>
  <si>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</si>
  <si>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</si>
  <si>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Hammersmith and Fulham</t>
  </si>
  <si>
    <t>(2) Please enter the details of the person completing this form.</t>
  </si>
  <si>
    <t>Name</t>
  </si>
  <si>
    <t>Johan van Wijgerden</t>
  </si>
  <si>
    <t>Email Address</t>
  </si>
  <si>
    <t>johan.vanwijgerden@lbhf.gov.uk</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</si>
  <si>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</si>
  <si>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</si>
  <si>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</si>
  <si>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</si>
  <si>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</si>
  <si>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</si>
  <si>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</si>
  <si>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</si>
  <si>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2023/24 estimated based on 2022/23, plus 2.98% for demographic growth</t>
  </si>
  <si>
    <t>Number of beds commissioned during the year</t>
  </si>
  <si>
    <t>Includes additional 5 commissioned beds@ farm Lane</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</si>
  <si>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</si>
  <si>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</si>
  <si>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</si>
  <si>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</si>
  <si>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</si>
  <si>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</si>
  <si>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</si>
  <si>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</si>
  <si>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</si>
  <si>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</si>
  <si>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</si>
  <si>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</si>
  <si>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</si>
  <si>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</si>
  <si>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</si>
  <si>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A - Capacity situation means most people have to wait for support and / or receive alternative support.</t>
  </si>
  <si>
    <t>Total available beds as of April 2023</t>
  </si>
  <si>
    <t xml:space="preserve">D - Capacity situation means there is available capacity and often choice for people about their service / provider. </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</si>
  <si>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</si>
  <si>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</si>
  <si>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</si>
  <si>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</si>
  <si>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</si>
  <si>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</si>
  <si>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</si>
  <si>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</si>
  <si>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</si>
  <si>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</si>
  <si>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</si>
  <si>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</si>
  <si>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</si>
  <si>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</si>
  <si>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</si>
  <si>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</si>
  <si>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</si>
  <si>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</si>
  <si>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</si>
  <si>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</si>
  <si>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</si>
  <si>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</si>
  <si>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</si>
  <si>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</si>
  <si>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</si>
  <si>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</si>
  <si>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</si>
  <si>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</si>
  <si>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</si>
  <si>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</si>
  <si>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</si>
  <si>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</si>
  <si>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</si>
  <si>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</si>
  <si>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</si>
  <si>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</si>
  <si>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</si>
  <si>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</si>
  <si>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</si>
  <si>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</si>
  <si>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</si>
  <si>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</si>
  <si>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</si>
  <si>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</si>
  <si>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</si>
  <si>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</si>
  <si>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</si>
  <si>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</si>
  <si>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</si>
  <si>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</si>
  <si>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</si>
  <si>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</si>
  <si>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</si>
  <si>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</si>
  <si>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</si>
  <si>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</si>
  <si>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</si>
  <si>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</si>
  <si>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</si>
  <si>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</si>
  <si>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</si>
  <si>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</si>
  <si>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</si>
  <si>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</si>
  <si>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</si>
  <si>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</si>
  <si>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</si>
  <si>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</si>
  <si>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</si>
  <si>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</si>
  <si>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</si>
  <si>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</si>
  <si>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</si>
  <si>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</si>
  <si>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</si>
  <si>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</si>
  <si>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</si>
  <si>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</si>
  <si>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</si>
  <si>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</si>
  <si>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</si>
  <si>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</si>
  <si>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</si>
  <si>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</si>
  <si>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</si>
  <si>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</si>
  <si>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</si>
  <si>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</si>
  <si>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</si>
  <si>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</si>
  <si>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</si>
  <si>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</si>
  <si>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</si>
  <si>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</si>
  <si>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</si>
  <si>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</si>
  <si>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</si>
  <si>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</si>
  <si>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</si>
  <si>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</si>
  <si>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</si>
  <si>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</si>
  <si>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</si>
  <si>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</si>
  <si>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</si>
  <si>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</si>
  <si>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</si>
  <si>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</si>
  <si>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</si>
  <si>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</si>
  <si>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</si>
  <si>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</si>
  <si>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</si>
  <si>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</si>
  <si>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</si>
  <si>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</si>
  <si>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</si>
  <si>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</si>
  <si>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</si>
  <si>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</si>
  <si>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</si>
  <si>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</si>
  <si>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</si>
  <si>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</si>
  <si>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</si>
  <si>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</si>
  <si>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</si>
  <si>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</si>
  <si>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</si>
  <si>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</si>
  <si>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</si>
  <si>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</si>
  <si>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</si>
  <si>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</si>
  <si>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</si>
  <si>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</si>
  <si>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</si>
  <si>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</si>
  <si>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</si>
  <si>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</si>
  <si>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</si>
  <si>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</si>
  <si>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</si>
  <si>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</si>
  <si>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</si>
  <si>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</si>
  <si>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</si>
  <si>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</si>
  <si>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</si>
  <si>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</si>
  <si>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</si>
  <si>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</si>
  <si>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</si>
  <si>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</si>
  <si>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</si>
  <si>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</si>
  <si>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</si>
  <si>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</si>
  <si>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</si>
  <si>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</si>
  <si>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</si>
  <si>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</si>
  <si>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</si>
  <si>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</si>
  <si>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</si>
  <si>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</si>
  <si>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</si>
  <si>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</si>
  <si>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</si>
  <si>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</si>
  <si>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</si>
  <si>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</si>
  <si>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</si>
  <si>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</si>
  <si>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</si>
  <si>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</si>
  <si>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</si>
  <si>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</si>
  <si>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</si>
  <si>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</si>
  <si>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</si>
  <si>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</si>
  <si>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</si>
  <si>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</si>
  <si>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</si>
  <si>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</si>
  <si>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</si>
  <si>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</si>
  <si>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</si>
  <si>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</si>
  <si>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</si>
  <si>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</si>
  <si>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</si>
  <si>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</si>
  <si>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</si>
  <si>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</si>
  <si>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</si>
  <si>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</si>
  <si>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</si>
  <si>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</si>
  <si>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</si>
  <si>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</si>
  <si>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</si>
  <si>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</si>
  <si>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</si>
  <si>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</si>
  <si>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</si>
  <si>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</si>
  <si>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</si>
  <si>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</si>
  <si>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</si>
  <si>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</si>
  <si>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</si>
  <si>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</si>
  <si>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</si>
  <si>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</si>
  <si>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</si>
  <si>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</si>
  <si>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</si>
  <si>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</si>
  <si>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</si>
  <si>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</si>
  <si>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</si>
  <si>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</si>
  <si>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</si>
  <si>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</si>
  <si>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</si>
  <si>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</si>
  <si>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</si>
  <si>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</si>
  <si>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</si>
  <si>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</si>
  <si>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</si>
  <si>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</si>
  <si>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</si>
  <si>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</si>
  <si>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</si>
  <si>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</si>
  <si>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</si>
  <si>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</si>
  <si>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</si>
  <si>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</si>
  <si>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</si>
  <si>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</si>
  <si>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</si>
  <si>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</si>
  <si>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</si>
  <si>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</si>
  <si>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</si>
  <si>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</si>
  <si>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</si>
  <si>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</si>
  <si>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</si>
  <si>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</si>
  <si>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</si>
  <si>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</si>
  <si>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</si>
  <si>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</si>
  <si>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</si>
  <si>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</si>
  <si>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</si>
  <si>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</si>
  <si>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</si>
  <si>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</si>
  <si>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</si>
  <si>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</si>
  <si>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</si>
  <si>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</si>
  <si>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</si>
  <si>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</si>
  <si>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</si>
  <si>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</si>
  <si>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</si>
  <si>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</si>
  <si>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</si>
  <si>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</si>
  <si>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</si>
  <si>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</si>
  <si>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</si>
  <si>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</si>
  <si>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</si>
  <si>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</si>
  <si>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</si>
  <si>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</si>
  <si>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</si>
  <si>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</si>
  <si>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</si>
  <si>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</si>
  <si>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</si>
  <si>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</si>
  <si>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</si>
  <si>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</si>
  <si>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</si>
  <si>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</si>
  <si>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</si>
  <si>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</si>
  <si>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</si>
  <si>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</si>
  <si>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</si>
  <si>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</si>
  <si>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</si>
  <si>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</si>
  <si>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</si>
  <si>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</si>
  <si>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</si>
  <si>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</si>
  <si>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</si>
  <si>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</si>
  <si>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</si>
  <si>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</si>
  <si>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</si>
  <si>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B - Capacity situation means people have to occasionally wait for support and / or receive alternative support (e.g. due to specific needs, location etc).</t>
  </si>
  <si>
    <t>C - Capacity situation means available provision broadly matches need, with some choice and only occasionally waits. (Neutral option)</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</si>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</sst>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sz val="12"/>
      <color theme="1"/>
      <name val="Arial"/>
      <family val="2"/>
    </font>
    <font>
      <b/>
      <sz val="11"/>
      <color theme="1"/>
      <name val="Calibri"/>
      <family val="2"/>
      <scheme val="minor"/>
    </font>
    <font>
      <sz val="11"/>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2" fillId="0" borderId="0" xfId="0" applyFont="1"/>
    <xf numFmtId="0" fontId="0" fillId="2" borderId="0" xfId="0" applyFill="1"/>
    <xf numFmtId="0" fontId="3"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3" fillId="9" borderId="0" xfId="0" applyFont="1" applyFill="1"/>
    <xf numFmtId="0" fontId="0" fillId="9" borderId="0" xfId="0" applyFill="1"/>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12" fillId="0" borderId="0" xfId="0" applyFont="1"/>
    <xf numFmtId="0" fontId="15" fillId="0" borderId="0" xfId="0" applyFont="1"/>
    <xf numFmtId="0" fontId="16" fillId="0" borderId="0" xfId="0" applyFont="1"/>
    <xf numFmtId="164" fontId="16" fillId="0" borderId="0" xfId="0" applyNumberFormat="1" applyFont="1"/>
    <xf numFmtId="0" fontId="4" fillId="2" borderId="0" xfId="0" applyFont="1" applyFill="1"/>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0" fontId="0" fillId="0" borderId="11" xfId="0" applyBorder="1" applyAlignment="1">
      <alignment wrapText="1"/>
    </xf>
    <xf numFmtId="0" fontId="0" fillId="2" borderId="0" xfId="0" applyFill="1" applyProtection="1">
      <protection locked="0"/>
    </xf>
    <xf numFmtId="0" fontId="1" fillId="5" borderId="5" xfId="0" applyFont="1" applyFill="1" applyBorder="1" applyAlignment="1" applyProtection="1">
      <alignment vertical="top"/>
      <protection locked="0"/>
    </xf>
    <xf numFmtId="0" fontId="1" fillId="5" borderId="1" xfId="0" applyFont="1" applyFill="1" applyBorder="1" applyAlignment="1" applyProtection="1">
      <alignment vertical="top"/>
      <protection locked="0"/>
    </xf>
    <xf numFmtId="49" fontId="1" fillId="7" borderId="1" xfId="0" applyNumberFormat="1" applyFont="1" applyFill="1" applyBorder="1" applyAlignment="1" applyProtection="1">
      <alignment horizontal="left" vertical="top" wrapText="1"/>
      <protection locked="0"/>
    </xf>
    <xf numFmtId="0" fontId="1" fillId="2" borderId="9" xfId="0" applyFont="1" applyFill="1" applyBorder="1" applyAlignment="1">
      <alignment horizontal="left"/>
    </xf>
    <xf numFmtId="0" fontId="1" fillId="2" borderId="3" xfId="0" applyFont="1" applyFill="1" applyBorder="1"/>
    <xf numFmtId="0" fontId="1" fillId="2" borderId="10" xfId="0" applyFont="1" applyFill="1" applyBorder="1" applyAlignment="1">
      <alignment horizontal="left"/>
    </xf>
    <xf numFmtId="0" fontId="1" fillId="2" borderId="4" xfId="0" applyFont="1" applyFill="1" applyBorder="1"/>
    <xf numFmtId="0" fontId="1" fillId="2" borderId="11" xfId="0" applyFont="1" applyFill="1" applyBorder="1"/>
    <xf numFmtId="0" fontId="1" fillId="2" borderId="0" xfId="0" applyFont="1" applyFill="1"/>
    <xf numFmtId="0" fontId="1" fillId="2" borderId="11" xfId="0" applyFont="1" applyFill="1" applyBorder="1" applyAlignment="1">
      <alignment horizontal="left"/>
    </xf>
    <xf numFmtId="0" fontId="1" fillId="2" borderId="9" xfId="0" applyFont="1" applyFill="1" applyBorder="1"/>
    <xf numFmtId="0" fontId="1" fillId="2" borderId="12" xfId="0" applyFont="1" applyFill="1" applyBorder="1" applyAlignment="1">
      <alignment horizontal="left" indent="3"/>
    </xf>
    <xf numFmtId="0" fontId="1" fillId="2" borderId="14" xfId="0" applyFont="1" applyFill="1" applyBorder="1"/>
    <xf numFmtId="0" fontId="1" fillId="2" borderId="0" xfId="0" applyFont="1" applyFill="1" applyAlignment="1">
      <alignment horizontal="left" indent="3"/>
    </xf>
    <xf numFmtId="0" fontId="1" fillId="2" borderId="13" xfId="0" applyFont="1" applyFill="1" applyBorder="1" applyAlignment="1">
      <alignment horizontal="left" indent="3"/>
    </xf>
    <xf numFmtId="0" fontId="1" fillId="2" borderId="0" xfId="0" applyFont="1" applyFill="1" applyAlignment="1">
      <alignment horizontal="left"/>
    </xf>
    <xf numFmtId="0" fontId="1" fillId="2" borderId="12" xfId="0" applyFont="1" applyFill="1" applyBorder="1"/>
    <xf numFmtId="0" fontId="1" fillId="2" borderId="10" xfId="0" applyFont="1" applyFill="1" applyBorder="1" applyAlignment="1">
      <alignment horizontal="left" indent="3"/>
    </xf>
    <xf numFmtId="0" fontId="1" fillId="5" borderId="5" xfId="0" applyFont="1" applyFill="1" applyBorder="1" applyProtection="1">
      <protection locked="0"/>
    </xf>
    <xf numFmtId="0" fontId="1" fillId="0" borderId="3" xfId="0" applyFont="1" applyBorder="1" applyAlignment="1">
      <alignment vertical="center"/>
    </xf>
    <xf numFmtId="0" fontId="1" fillId="0" borderId="4" xfId="0" applyFont="1" applyBorder="1" applyAlignment="1">
      <alignment horizontal="left" vertical="center"/>
    </xf>
    <xf numFmtId="3" fontId="1" fillId="5" borderId="1" xfId="0" applyNumberFormat="1" applyFont="1" applyFill="1" applyBorder="1" applyAlignment="1" applyProtection="1">
      <alignment horizontal="center" vertical="center"/>
      <protection locked="0"/>
    </xf>
    <xf numFmtId="0" fontId="1" fillId="0" borderId="4" xfId="0" applyFont="1" applyBorder="1" applyAlignment="1">
      <alignment vertical="center"/>
    </xf>
    <xf numFmtId="0" fontId="1" fillId="0" borderId="1" xfId="0" applyFont="1" applyBorder="1" applyAlignment="1">
      <alignment horizontal="left" vertical="center"/>
    </xf>
    <xf numFmtId="0" fontId="1" fillId="0" borderId="3" xfId="0" applyFont="1" applyBorder="1" applyAlignment="1">
      <alignment vertical="center" wrapText="1"/>
    </xf>
    <xf numFmtId="0" fontId="1" fillId="0" borderId="4" xfId="0" applyFont="1" applyBorder="1" applyAlignment="1">
      <alignment vertical="center" wrapText="1"/>
    </xf>
    <xf numFmtId="49" fontId="1" fillId="7" borderId="3" xfId="0" applyNumberFormat="1" applyFont="1" applyFill="1" applyBorder="1" applyAlignment="1" applyProtection="1">
      <alignment horizontal="left" vertical="top" wrapText="1"/>
      <protection locked="0"/>
    </xf>
    <xf numFmtId="9" fontId="1" fillId="5" borderId="1" xfId="1"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0" xfId="0" applyFont="1" applyAlignment="1">
      <alignment horizontal="center" vertical="center"/>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 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sheetData sheetId="1" refreshError="1"/>
      <sheetData sheetId="2" refreshError="1"/>
      <sheetData sheetId="3" refreshError="1"/>
      <sheetData sheetId="4" refreshError="1"/>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sheetData sheetId="1" refreshError="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46" zoomScaleNormal="100" workbookViewId="0">
      <selection activeCell="A2" sqref="A2"/>
    </sheetView>
    <sheetView topLeftCell="A5" workbookViewId="1"/>
  </sheetViews>
  <sheetFormatPr defaultRowHeight="15.6"/>
  <cols>
    <col min="1" max="1" width="129.5703125" style="9" customWidth="1"/>
    <col min="2" max="2" width="10.28515625" style="2" hidden="1" customWidth="1"/>
    <col min="3" max="3" width="30.85546875" style="9" customWidth="1"/>
    <col min="4" max="50" width="9.140625" style="2"/>
  </cols>
  <sheetData>
    <row r="1" spans="1:32">
      <c r="A1" s="24" t="s">
        <v>0</v>
      </c>
      <c r="B1" s="24"/>
      <c r="C1" s="24"/>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14.45">
      <c r="A2" s="50"/>
      <c r="C2" s="2"/>
    </row>
    <row r="3" spans="1:32">
      <c r="A3" s="38" t="s">
        <v>1</v>
      </c>
      <c r="C3" s="2"/>
    </row>
    <row r="4" spans="1:32">
      <c r="A4" s="38"/>
      <c r="C4" s="2"/>
    </row>
    <row r="5" spans="1:32" ht="60.6">
      <c r="A5" s="32" t="s">
        <v>2</v>
      </c>
      <c r="C5" s="2"/>
    </row>
    <row r="6" spans="1:32">
      <c r="A6" s="27"/>
      <c r="C6" s="2"/>
    </row>
    <row r="7" spans="1:32" ht="45.6">
      <c r="A7" s="27" t="s">
        <v>3</v>
      </c>
      <c r="C7" s="2"/>
    </row>
    <row r="8" spans="1:32" ht="17.45" customHeight="1">
      <c r="A8" s="27"/>
      <c r="C8" s="2"/>
    </row>
    <row r="9" spans="1:32">
      <c r="A9" s="28" t="s">
        <v>4</v>
      </c>
      <c r="C9" s="2"/>
    </row>
    <row r="10" spans="1:32" ht="45.6">
      <c r="A10" s="29" t="s">
        <v>5</v>
      </c>
      <c r="C10" s="2"/>
    </row>
    <row r="11" spans="1:32">
      <c r="A11" s="29" t="s">
        <v>6</v>
      </c>
      <c r="C11" s="2"/>
    </row>
    <row r="12" spans="1:32" ht="45.6">
      <c r="A12" s="29" t="s">
        <v>7</v>
      </c>
      <c r="C12" s="2"/>
    </row>
    <row r="13" spans="1:32">
      <c r="A13" s="29"/>
      <c r="C13" s="2"/>
    </row>
    <row r="14" spans="1:32">
      <c r="A14" s="29" t="s">
        <v>8</v>
      </c>
      <c r="C14" s="2"/>
    </row>
    <row r="15" spans="1:32" ht="31.15">
      <c r="A15" s="29" t="s">
        <v>9</v>
      </c>
      <c r="C15" s="2"/>
    </row>
    <row r="16" spans="1:32">
      <c r="A16" s="29"/>
      <c r="C16" s="2"/>
    </row>
    <row r="17" spans="1:3" ht="31.15">
      <c r="A17" s="27" t="s">
        <v>10</v>
      </c>
      <c r="C17" s="2"/>
    </row>
    <row r="18" spans="1:3">
      <c r="A18" s="28" t="s">
        <v>11</v>
      </c>
      <c r="C18" s="2"/>
    </row>
    <row r="19" spans="1:3">
      <c r="A19" s="28"/>
      <c r="C19" s="2"/>
    </row>
    <row r="20" spans="1:3">
      <c r="A20" s="30" t="s">
        <v>12</v>
      </c>
      <c r="C20" s="2"/>
    </row>
    <row r="21" spans="1:3" ht="75.599999999999994">
      <c r="A21" s="31" t="s">
        <v>13</v>
      </c>
      <c r="C21" s="2"/>
    </row>
    <row r="22" spans="1:3" ht="14.45">
      <c r="A22" s="2"/>
      <c r="C22" s="2"/>
    </row>
    <row r="23" spans="1:3" ht="14.45">
      <c r="A23" s="2"/>
      <c r="C23" s="2"/>
    </row>
    <row r="24" spans="1:3" ht="14.45">
      <c r="A24" s="2"/>
      <c r="C24" s="2"/>
    </row>
    <row r="25" spans="1:3">
      <c r="A25" s="38" t="s">
        <v>14</v>
      </c>
      <c r="C25" s="38" t="s">
        <v>15</v>
      </c>
    </row>
    <row r="26" spans="1:3">
      <c r="A26" s="54" t="s">
        <v>16</v>
      </c>
      <c r="B26" s="11">
        <f>IF('Capacity Template'!B42="",0,1)</f>
        <v>1</v>
      </c>
      <c r="C26" s="55" t="str">
        <f>IF(B26=1,"Yes","No")</f>
        <v>Yes</v>
      </c>
    </row>
    <row r="27" spans="1:3">
      <c r="A27" s="56" t="s">
        <v>17</v>
      </c>
      <c r="B27" s="21">
        <f>IF(ISBLANK('Capacity Template'!B47),0,1)*IF(ISNUMBER(SEARCH("@",'Capacity Template'!B48)),1,0)</f>
        <v>1</v>
      </c>
      <c r="C27" s="57" t="str">
        <f>IF(B27=1,"Yes","No")</f>
        <v>Yes</v>
      </c>
    </row>
    <row r="28" spans="1:3">
      <c r="A28" s="58"/>
      <c r="B28" s="18"/>
      <c r="C28" s="59"/>
    </row>
    <row r="29" spans="1:3">
      <c r="A29" s="38" t="s">
        <v>18</v>
      </c>
      <c r="B29" s="17"/>
      <c r="C29" s="59"/>
    </row>
    <row r="30" spans="1:3">
      <c r="A30" s="60" t="s">
        <v>19</v>
      </c>
      <c r="B30" s="16"/>
      <c r="C30" s="61"/>
    </row>
    <row r="31" spans="1:3">
      <c r="A31" s="62"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63" t="str">
        <f t="shared" ref="C31:C39" si="0">IF(B31=1,"Yes","No")</f>
        <v>Yes</v>
      </c>
    </row>
    <row r="32" spans="1:3">
      <c r="A32" s="64"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63" t="str">
        <f t="shared" si="0"/>
        <v>Yes</v>
      </c>
    </row>
    <row r="33" spans="1:3">
      <c r="A33" s="64"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63" t="str">
        <f t="shared" si="0"/>
        <v>Yes</v>
      </c>
    </row>
    <row r="34" spans="1:3">
      <c r="A34" s="64"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63" t="str">
        <f t="shared" si="0"/>
        <v>Yes</v>
      </c>
    </row>
    <row r="35" spans="1:3">
      <c r="A35" s="64"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63" t="str">
        <f t="shared" si="0"/>
        <v>Yes</v>
      </c>
    </row>
    <row r="36" spans="1:3">
      <c r="A36" s="64"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63" t="str">
        <f t="shared" si="0"/>
        <v>Yes</v>
      </c>
    </row>
    <row r="37" spans="1:3">
      <c r="A37" s="64"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63" t="str">
        <f t="shared" si="0"/>
        <v>Yes</v>
      </c>
    </row>
    <row r="38" spans="1:3">
      <c r="A38" s="64"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63" t="str">
        <f t="shared" si="0"/>
        <v>Yes</v>
      </c>
    </row>
    <row r="39" spans="1:3">
      <c r="A39" s="65"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57" t="str">
        <f t="shared" si="0"/>
        <v>Yes</v>
      </c>
    </row>
    <row r="40" spans="1:3">
      <c r="A40" s="66" t="s">
        <v>29</v>
      </c>
      <c r="B40" s="18"/>
      <c r="C40" s="67"/>
    </row>
    <row r="41" spans="1:3">
      <c r="A41" s="64"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63" t="str">
        <f t="shared" ref="C41:C48" si="1">IF(B41=1,"Yes","No")</f>
        <v>Yes</v>
      </c>
    </row>
    <row r="42" spans="1:3">
      <c r="A42" s="64"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63" t="str">
        <f t="shared" si="1"/>
        <v>Yes</v>
      </c>
    </row>
    <row r="43" spans="1:3">
      <c r="A43" s="64"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63" t="str">
        <f t="shared" si="1"/>
        <v>Yes</v>
      </c>
    </row>
    <row r="44" spans="1:3">
      <c r="A44" s="64"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63" t="str">
        <f t="shared" si="1"/>
        <v>Yes</v>
      </c>
    </row>
    <row r="45" spans="1:3">
      <c r="A45" s="64"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63" t="str">
        <f t="shared" si="1"/>
        <v>Yes</v>
      </c>
    </row>
    <row r="46" spans="1:3">
      <c r="A46" s="64"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63" t="str">
        <f>IF(B46=1,"Yes","No")</f>
        <v>Yes</v>
      </c>
    </row>
    <row r="47" spans="1:3">
      <c r="A47" s="64"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63" t="str">
        <f t="shared" si="1"/>
        <v>Yes</v>
      </c>
    </row>
    <row r="48" spans="1:3">
      <c r="A48" s="64"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63" t="str">
        <f t="shared" si="1"/>
        <v>Yes</v>
      </c>
    </row>
    <row r="49" spans="1:5">
      <c r="A49" s="68"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57" t="str">
        <f>IF(B49=1,"Yes","No")</f>
        <v>Yes</v>
      </c>
    </row>
    <row r="50" spans="1:5">
      <c r="A50" s="64"/>
      <c r="B50" s="19"/>
      <c r="C50" s="59"/>
    </row>
    <row r="51" spans="1:5">
      <c r="A51" s="39" t="s">
        <v>39</v>
      </c>
      <c r="C51" s="59"/>
    </row>
    <row r="52" spans="1:5">
      <c r="A52" s="66" t="s">
        <v>40</v>
      </c>
      <c r="B52" s="12"/>
      <c r="C52" s="61"/>
    </row>
    <row r="53" spans="1:5">
      <c r="A53" s="62" t="s">
        <v>20</v>
      </c>
      <c r="B53" s="10">
        <f>IF(ISBLANK('Capacity Template'!C75),0,IF(ISTEXT('Capacity Template'!C75),0,IF('Capacity Template'!C75&lt;0,0,1)))*IF(ISBLANK('Capacity Template'!D75),0,IF(ISTEXT('Capacity Template'!D75),0,IF('Capacity Template'!D75&lt;0,0,1)))</f>
        <v>1</v>
      </c>
      <c r="C53" s="63" t="str">
        <f t="shared" ref="C53:C61" si="2">IF(B53=1,"Yes","No")</f>
        <v>Yes</v>
      </c>
    </row>
    <row r="54" spans="1:5">
      <c r="A54" s="64" t="s">
        <v>21</v>
      </c>
      <c r="B54" s="13">
        <f>IF(ISBLANK('Capacity Template'!C77),0,IF(ISTEXT('Capacity Template'!C77),0,IF('Capacity Template'!C77&lt;0,0,1)))*IF(ISBLANK('Capacity Template'!D77),0,IF(ISTEXT('Capacity Template'!D77),0,IF('Capacity Template'!D77&lt;0,0,1)))</f>
        <v>1</v>
      </c>
      <c r="C54" s="63" t="str">
        <f t="shared" si="2"/>
        <v>Yes</v>
      </c>
    </row>
    <row r="55" spans="1:5">
      <c r="A55" s="64" t="s">
        <v>22</v>
      </c>
      <c r="B55" s="13">
        <f>IF(ISBLANK('Capacity Template'!C79),0,IF(ISTEXT('Capacity Template'!C79),0,IF('Capacity Template'!C79&lt;0,0,1)))*IF(ISBLANK('Capacity Template'!D79),0,IF(ISTEXT('Capacity Template'!D79),0,IF('Capacity Template'!D79&lt;0,0,1)))</f>
        <v>1</v>
      </c>
      <c r="C55" s="63" t="str">
        <f t="shared" si="2"/>
        <v>Yes</v>
      </c>
    </row>
    <row r="56" spans="1:5">
      <c r="A56" s="64" t="s">
        <v>23</v>
      </c>
      <c r="B56" s="13">
        <f>IF(ISBLANK('Capacity Template'!C81),0,IF(ISTEXT('Capacity Template'!C81),0,IF('Capacity Template'!C81&lt;0,0,1)))*IF(ISBLANK('Capacity Template'!D81),0,IF(ISTEXT('Capacity Template'!D81),0,IF('Capacity Template'!D81&lt;0,0,1)))</f>
        <v>1</v>
      </c>
      <c r="C56" s="63" t="str">
        <f t="shared" si="2"/>
        <v>Yes</v>
      </c>
    </row>
    <row r="57" spans="1:5">
      <c r="A57" s="64" t="s">
        <v>24</v>
      </c>
      <c r="B57" s="13">
        <f>IF(ISBLANK('Capacity Template'!C83),0,IF(ISTEXT('Capacity Template'!C83),0,IF('Capacity Template'!C83&lt;0,0,1)))*IF(ISBLANK('Capacity Template'!D83),0,IF(ISTEXT('Capacity Template'!D83),0,IF('Capacity Template'!D83&lt;0,0,1)))</f>
        <v>1</v>
      </c>
      <c r="C57" s="63" t="str">
        <f t="shared" si="2"/>
        <v>Yes</v>
      </c>
    </row>
    <row r="58" spans="1:5">
      <c r="A58" s="64" t="s">
        <v>25</v>
      </c>
      <c r="B58" s="13">
        <f>IF(ISBLANK('Capacity Template'!C85),0,IF(ISTEXT('Capacity Template'!C85),0,IF('Capacity Template'!C85&lt;0,0,1)))*IF(ISBLANK('Capacity Template'!D85),0,IF(ISTEXT('Capacity Template'!D85),0,IF('Capacity Template'!D85&lt;0,0,1)))</f>
        <v>1</v>
      </c>
      <c r="C58" s="63" t="str">
        <f t="shared" si="2"/>
        <v>Yes</v>
      </c>
    </row>
    <row r="59" spans="1:5">
      <c r="A59" s="64" t="s">
        <v>26</v>
      </c>
      <c r="B59" s="13">
        <f>IF(ISBLANK('Capacity Template'!C87),0,IF(ISTEXT('Capacity Template'!C87),0,IF('Capacity Template'!C87&lt;0,0,1)))*IF(ISBLANK('Capacity Template'!D87),0,IF(ISTEXT('Capacity Template'!D87),0,IF('Capacity Template'!D87&lt;0,0,1)))</f>
        <v>1</v>
      </c>
      <c r="C59" s="63" t="str">
        <f t="shared" si="2"/>
        <v>Yes</v>
      </c>
    </row>
    <row r="60" spans="1:5">
      <c r="A60" s="64" t="s">
        <v>27</v>
      </c>
      <c r="B60" s="13">
        <f>IF(ISBLANK('Capacity Template'!C89),0,IF(ISTEXT('Capacity Template'!C89),0,IF('Capacity Template'!C89&lt;0,0,1)))*IF(ISBLANK('Capacity Template'!D89),0,IF(ISTEXT('Capacity Template'!D89),0,IF('Capacity Template'!D89&lt;0,0,1)))</f>
        <v>1</v>
      </c>
      <c r="C60" s="63" t="str">
        <f t="shared" si="2"/>
        <v>Yes</v>
      </c>
    </row>
    <row r="61" spans="1:5">
      <c r="A61" s="65" t="s">
        <v>28</v>
      </c>
      <c r="B61" s="14">
        <f>IF(ISBLANK('Capacity Template'!C91),0,IF(ISTEXT('Capacity Template'!C91),0,IF('Capacity Template'!C91&lt;0,0,1)))*IF(ISBLANK('Capacity Template'!D91),0,IF(ISTEXT('Capacity Template'!D91),0,IF('Capacity Template'!D91&lt;0,0,1)))</f>
        <v>1</v>
      </c>
      <c r="C61" s="57" t="str">
        <f t="shared" si="2"/>
        <v>Yes</v>
      </c>
    </row>
    <row r="62" spans="1:5">
      <c r="A62" s="66" t="s">
        <v>41</v>
      </c>
      <c r="B62" s="19"/>
      <c r="C62" s="67"/>
    </row>
    <row r="63" spans="1:5">
      <c r="A63" s="64" t="s">
        <v>30</v>
      </c>
      <c r="B63" s="13">
        <f>IF(ISBLANK('Capacity Template'!C76),0,IF(ISTEXT('Capacity Template'!C76),0,IF('Capacity Template'!C76&lt;0,0,1)))*IF(ISBLANK('Capacity Template'!D76),0,IF(ISTEXT('Capacity Template'!D76),0,IF('Capacity Template'!D76&lt;0,0,1)))</f>
        <v>1</v>
      </c>
      <c r="C63" s="63" t="str">
        <f t="shared" ref="C63:C69" si="3">IF(B63=1,"Yes","No")</f>
        <v>Yes</v>
      </c>
      <c r="E63" s="64"/>
    </row>
    <row r="64" spans="1:5">
      <c r="A64" s="64" t="s">
        <v>31</v>
      </c>
      <c r="B64" s="13">
        <f>IF(ISBLANK('Capacity Template'!C78),0,IF(ISTEXT('Capacity Template'!C78),0,IF('Capacity Template'!C78&lt;0,0,1)))*IF(ISBLANK('Capacity Template'!D78),0,IF(ISTEXT('Capacity Template'!D78),0,IF('Capacity Template'!D78&lt;0,0,1)))</f>
        <v>1</v>
      </c>
      <c r="C64" s="63" t="str">
        <f t="shared" si="3"/>
        <v>Yes</v>
      </c>
    </row>
    <row r="65" spans="1:3">
      <c r="A65" s="64" t="s">
        <v>32</v>
      </c>
      <c r="B65" s="13">
        <f>IF(ISBLANK('Capacity Template'!C80),0,IF(ISTEXT('Capacity Template'!C80),0,IF('Capacity Template'!C80&lt;0,0,1)))*IF(ISBLANK('Capacity Template'!D80),0,IF(ISTEXT('Capacity Template'!D80),0,IF('Capacity Template'!D80&lt;0,0,1)))</f>
        <v>1</v>
      </c>
      <c r="C65" s="63" t="str">
        <f t="shared" si="3"/>
        <v>Yes</v>
      </c>
    </row>
    <row r="66" spans="1:3">
      <c r="A66" s="64" t="s">
        <v>33</v>
      </c>
      <c r="B66" s="13">
        <f>IF(ISBLANK('Capacity Template'!C82),0,IF(ISTEXT('Capacity Template'!C82),0,IF('Capacity Template'!C82&lt;0,0,1)))*IF(ISBLANK('Capacity Template'!D82),0,IF(ISTEXT('Capacity Template'!D82),0,IF('Capacity Template'!D82&lt;0,0,1)))</f>
        <v>1</v>
      </c>
      <c r="C66" s="63" t="str">
        <f t="shared" si="3"/>
        <v>Yes</v>
      </c>
    </row>
    <row r="67" spans="1:3">
      <c r="A67" s="64" t="s">
        <v>34</v>
      </c>
      <c r="B67" s="13">
        <f>IF(ISBLANK('Capacity Template'!C84),0,IF(ISTEXT('Capacity Template'!C84),0,IF('Capacity Template'!C84&lt;0,0,1)))*IF(ISBLANK('Capacity Template'!D84),0,IF(ISTEXT('Capacity Template'!D84),0,IF('Capacity Template'!D84&lt;0,0,1)))</f>
        <v>1</v>
      </c>
      <c r="C67" s="63" t="str">
        <f t="shared" si="3"/>
        <v>Yes</v>
      </c>
    </row>
    <row r="68" spans="1:3">
      <c r="A68" s="64" t="s">
        <v>35</v>
      </c>
      <c r="B68" s="13">
        <f>IF(ISBLANK('Capacity Template'!C86),0,IF(ISTEXT('Capacity Template'!C86),0,IF('Capacity Template'!C86&lt;0,0,1)))*IF(ISBLANK('Capacity Template'!D86),0,IF(ISTEXT('Capacity Template'!D86),0,IF('Capacity Template'!D86&lt;0,0,1)))</f>
        <v>1</v>
      </c>
      <c r="C68" s="63" t="str">
        <f>IF(B68=1,"Yes","No")</f>
        <v>Yes</v>
      </c>
    </row>
    <row r="69" spans="1:3">
      <c r="A69" s="64" t="s">
        <v>36</v>
      </c>
      <c r="B69" s="13">
        <f>IF(ISBLANK('Capacity Template'!C88),0,IF(ISTEXT('Capacity Template'!C88),0,IF('Capacity Template'!C88&lt;0,0,1)))*IF(ISBLANK('Capacity Template'!D88),0,IF(ISTEXT('Capacity Template'!D88),0,IF('Capacity Template'!D88&lt;0,0,1)))</f>
        <v>1</v>
      </c>
      <c r="C69" s="63" t="str">
        <f t="shared" si="3"/>
        <v>Yes</v>
      </c>
    </row>
    <row r="70" spans="1:3">
      <c r="A70" s="64" t="s">
        <v>37</v>
      </c>
      <c r="B70" s="13">
        <f>IF(ISBLANK('Capacity Template'!C90),0,IF(ISTEXT('Capacity Template'!C90),0,IF('Capacity Template'!C90&lt;0,0,1)))*IF(ISBLANK('Capacity Template'!D90),0,IF(ISTEXT('Capacity Template'!D90),0,IF('Capacity Template'!D90&lt;0,0,1)))</f>
        <v>1</v>
      </c>
      <c r="C70" s="63" t="str">
        <f>IF(B70=1,"Yes","No")</f>
        <v>Yes</v>
      </c>
    </row>
    <row r="71" spans="1:3">
      <c r="A71" s="68" t="s">
        <v>38</v>
      </c>
      <c r="B71" s="10">
        <f>IF(ISBLANK('Capacity Template'!C92),0,IF(ISTEXT('Capacity Template'!C92),0,IF('Capacity Template'!C92&lt;0,0,1)))*IF(ISBLANK('Capacity Template'!D92),0,IF(ISTEXT('Capacity Template'!D92),0,IF('Capacity Template'!D92&lt;0,0,1)))</f>
        <v>1</v>
      </c>
      <c r="C71" s="57" t="str">
        <f>IF(B71=1,"Yes","No")</f>
        <v>Yes</v>
      </c>
    </row>
    <row r="72" spans="1:3">
      <c r="A72" s="58"/>
      <c r="B72" s="12"/>
      <c r="C72" s="59"/>
    </row>
    <row r="73" spans="1:3">
      <c r="A73" s="40" t="s">
        <v>42</v>
      </c>
      <c r="B73" s="20">
        <f>IF(PRODUCT(B26:B27,B31:B39,B41:B49,B53:B61,B63:B71)&gt;0,1,0)</f>
        <v>1</v>
      </c>
      <c r="C73" s="41" t="str">
        <f>IF(B73=1,"Yes","No")</f>
        <v>Yes</v>
      </c>
    </row>
    <row r="74" spans="1:3">
      <c r="A74" s="58"/>
      <c r="B74" s="12"/>
      <c r="C74" s="58"/>
    </row>
    <row r="89" spans="48:48">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Formulas="1" showGridLines="0" topLeftCell="A15" zoomScale="80" zoomScaleNormal="80" workbookViewId="0">
      <selection activeCell="D77" sqref="D77"/>
    </sheetView>
    <sheetView tabSelected="1" topLeftCell="A71" workbookViewId="1">
      <selection activeCell="D81" sqref="D81"/>
    </sheetView>
  </sheetViews>
  <sheetFormatPr defaultRowHeight="14.4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6">
      <c r="A1" s="25" t="s">
        <v>0</v>
      </c>
      <c r="B1" s="26"/>
      <c r="C1" s="26"/>
      <c r="D1" s="22"/>
      <c r="E1" s="22"/>
      <c r="F1" s="22"/>
      <c r="G1" s="22"/>
      <c r="H1" s="22"/>
      <c r="I1" s="22"/>
      <c r="J1" s="22"/>
      <c r="K1" s="22"/>
      <c r="L1" s="23"/>
      <c r="M1" s="23"/>
      <c r="N1" s="23"/>
      <c r="O1" s="23"/>
      <c r="P1" s="23"/>
      <c r="Q1" s="23"/>
      <c r="R1" s="23"/>
      <c r="S1" s="23"/>
      <c r="T1" s="23"/>
      <c r="U1" s="23"/>
      <c r="V1" s="23"/>
      <c r="W1" s="23"/>
      <c r="X1" s="23"/>
      <c r="Y1" s="23"/>
      <c r="Z1" s="23"/>
      <c r="AA1" s="23"/>
      <c r="AB1" s="23"/>
      <c r="AC1" s="23"/>
      <c r="AD1" s="23"/>
      <c r="AE1" s="23"/>
      <c r="AF1" s="23"/>
    </row>
    <row r="2" spans="1:32">
      <c r="A2" s="3"/>
      <c r="B2" s="3"/>
      <c r="C2" s="3"/>
      <c r="D2" s="3"/>
      <c r="E2" s="3"/>
      <c r="F2" s="3"/>
      <c r="G2" s="3"/>
      <c r="H2" s="3"/>
      <c r="I2" s="3"/>
      <c r="J2" s="3"/>
      <c r="K2" s="3"/>
    </row>
    <row r="3" spans="1:32" ht="15.6">
      <c r="A3" s="35" t="s">
        <v>44</v>
      </c>
      <c r="B3" s="3"/>
      <c r="C3" s="3"/>
      <c r="D3" s="3"/>
      <c r="E3" s="3"/>
      <c r="F3" s="3"/>
      <c r="G3" s="3"/>
      <c r="H3" s="3"/>
      <c r="I3" s="3"/>
      <c r="J3" s="3"/>
      <c r="K3" s="3"/>
    </row>
    <row r="4" spans="1:32" ht="106.15">
      <c r="A4" s="32" t="s">
        <v>45</v>
      </c>
      <c r="B4" s="3"/>
      <c r="C4" s="3"/>
      <c r="D4" s="3"/>
      <c r="E4" s="3"/>
      <c r="F4" s="3"/>
      <c r="G4" s="3"/>
      <c r="H4" s="3"/>
      <c r="I4" s="3"/>
      <c r="J4" s="3"/>
      <c r="K4" s="3"/>
    </row>
    <row r="5" spans="1:32" ht="15.6">
      <c r="A5" s="33" t="s">
        <v>46</v>
      </c>
      <c r="B5" s="3"/>
      <c r="C5" s="3"/>
      <c r="D5" s="3"/>
      <c r="E5" s="3"/>
      <c r="F5" s="3"/>
      <c r="G5" s="3"/>
      <c r="H5" s="3"/>
      <c r="I5" s="3"/>
      <c r="J5" s="3"/>
      <c r="K5" s="3"/>
    </row>
    <row r="6" spans="1:32" ht="15.6">
      <c r="A6" s="33" t="s">
        <v>47</v>
      </c>
      <c r="B6" s="3"/>
      <c r="C6" s="3"/>
      <c r="D6" s="3"/>
      <c r="E6" s="3"/>
      <c r="F6" s="3"/>
      <c r="G6" s="3"/>
      <c r="H6" s="3"/>
      <c r="I6" s="3"/>
      <c r="J6" s="3"/>
      <c r="K6" s="3"/>
    </row>
    <row r="7" spans="1:32" ht="15.6">
      <c r="A7" s="33" t="s">
        <v>48</v>
      </c>
      <c r="B7" s="3"/>
      <c r="C7" s="3"/>
      <c r="D7" s="3"/>
      <c r="E7" s="3"/>
      <c r="F7" s="3"/>
      <c r="G7" s="3"/>
      <c r="H7" s="3"/>
      <c r="I7" s="3"/>
      <c r="J7" s="3"/>
      <c r="K7" s="3"/>
    </row>
    <row r="8" spans="1:32" ht="15.6">
      <c r="A8" s="33" t="s">
        <v>49</v>
      </c>
      <c r="B8" s="3"/>
      <c r="C8" s="3"/>
      <c r="D8" s="3"/>
      <c r="E8" s="3"/>
      <c r="F8" s="3"/>
      <c r="G8" s="3"/>
      <c r="H8" s="3"/>
      <c r="I8" s="3"/>
      <c r="J8" s="3"/>
      <c r="K8" s="3"/>
    </row>
    <row r="9" spans="1:32" ht="15.6">
      <c r="A9" s="33" t="s">
        <v>50</v>
      </c>
      <c r="B9" s="3"/>
      <c r="C9" s="3"/>
      <c r="D9" s="3"/>
      <c r="E9" s="3"/>
      <c r="F9" s="3"/>
      <c r="G9" s="3"/>
      <c r="H9" s="3"/>
      <c r="I9" s="3"/>
      <c r="J9" s="3"/>
      <c r="K9" s="3"/>
    </row>
    <row r="10" spans="1:32" ht="15.6">
      <c r="A10" s="33" t="s">
        <v>51</v>
      </c>
      <c r="B10" s="3"/>
      <c r="C10" s="3"/>
      <c r="D10" s="3"/>
      <c r="E10" s="3"/>
      <c r="F10" s="3"/>
      <c r="G10" s="3"/>
      <c r="H10" s="3"/>
      <c r="I10" s="3"/>
      <c r="J10" s="3"/>
      <c r="K10" s="3"/>
    </row>
    <row r="11" spans="1:32" ht="15.6">
      <c r="A11" s="33" t="s">
        <v>52</v>
      </c>
      <c r="B11" s="3"/>
      <c r="C11" s="3"/>
      <c r="D11" s="3"/>
      <c r="E11" s="3"/>
      <c r="F11" s="3"/>
      <c r="G11" s="3"/>
      <c r="H11" s="3"/>
      <c r="I11" s="3"/>
      <c r="J11" s="3"/>
      <c r="K11" s="3"/>
    </row>
    <row r="12" spans="1:32" ht="15.6">
      <c r="A12" s="33" t="s">
        <v>53</v>
      </c>
      <c r="B12" s="3"/>
      <c r="C12" s="3"/>
      <c r="D12" s="3"/>
      <c r="E12" s="3"/>
      <c r="F12" s="3"/>
      <c r="G12" s="3"/>
      <c r="H12" s="3"/>
      <c r="I12" s="3"/>
      <c r="J12" s="3"/>
      <c r="K12" s="3"/>
    </row>
    <row r="13" spans="1:32" ht="15.6">
      <c r="A13" s="33" t="s">
        <v>54</v>
      </c>
      <c r="B13" s="3"/>
      <c r="C13" s="3"/>
      <c r="D13" s="3"/>
      <c r="E13" s="3"/>
      <c r="F13" s="3"/>
      <c r="G13" s="3"/>
      <c r="H13" s="3"/>
      <c r="I13" s="3"/>
      <c r="J13" s="3"/>
      <c r="K13" s="3"/>
    </row>
    <row r="14" spans="1:32" ht="15.6">
      <c r="A14" s="33"/>
      <c r="B14" s="3"/>
      <c r="C14" s="3"/>
      <c r="D14" s="3"/>
      <c r="E14" s="3"/>
      <c r="F14" s="3"/>
      <c r="G14" s="3"/>
      <c r="H14" s="3"/>
      <c r="I14" s="3"/>
      <c r="J14" s="3"/>
      <c r="K14" s="3"/>
    </row>
    <row r="15" spans="1:32" ht="151.15">
      <c r="A15" s="27" t="s">
        <v>55</v>
      </c>
      <c r="B15" s="3"/>
      <c r="C15" s="3"/>
      <c r="D15" s="3"/>
      <c r="E15" s="3"/>
      <c r="F15" s="3"/>
      <c r="G15" s="3"/>
      <c r="H15" s="3"/>
      <c r="I15" s="3"/>
      <c r="J15" s="3"/>
      <c r="K15" s="3"/>
    </row>
    <row r="16" spans="1:32" ht="16.5" customHeight="1">
      <c r="A16" s="27"/>
      <c r="B16" s="3"/>
      <c r="C16" s="3"/>
      <c r="D16" s="3"/>
      <c r="E16" s="3"/>
      <c r="F16" s="3"/>
      <c r="G16" s="3"/>
      <c r="H16" s="3"/>
      <c r="I16" s="3"/>
      <c r="J16" s="3"/>
      <c r="K16" s="3"/>
    </row>
    <row r="17" spans="1:11" ht="15.6">
      <c r="A17" s="28" t="s">
        <v>56</v>
      </c>
      <c r="B17" s="3"/>
      <c r="C17" s="3"/>
      <c r="D17" s="3"/>
      <c r="E17" s="3"/>
      <c r="F17" s="3"/>
      <c r="G17" s="3"/>
      <c r="H17" s="3"/>
      <c r="I17" s="3"/>
      <c r="J17" s="3"/>
      <c r="K17" s="3"/>
    </row>
    <row r="18" spans="1:11" ht="15.6">
      <c r="A18" s="28"/>
      <c r="B18" s="3"/>
      <c r="C18" s="3"/>
      <c r="D18" s="3"/>
      <c r="E18" s="3"/>
      <c r="F18" s="3"/>
      <c r="G18" s="3"/>
      <c r="H18" s="3"/>
      <c r="I18" s="3"/>
      <c r="J18" s="3"/>
      <c r="K18" s="3"/>
    </row>
    <row r="19" spans="1:11" ht="15.6">
      <c r="A19" s="30" t="s">
        <v>57</v>
      </c>
      <c r="B19" s="3"/>
      <c r="C19" s="3"/>
      <c r="D19" s="3"/>
      <c r="E19" s="3"/>
      <c r="F19" s="3"/>
      <c r="G19" s="3"/>
      <c r="H19" s="3"/>
      <c r="I19" s="3"/>
      <c r="J19" s="3"/>
      <c r="K19" s="3"/>
    </row>
    <row r="20" spans="1:11" ht="15.6">
      <c r="A20" s="28" t="s">
        <v>58</v>
      </c>
      <c r="B20" s="3"/>
      <c r="C20" s="3"/>
      <c r="D20" s="3"/>
      <c r="E20" s="3"/>
      <c r="F20" s="3"/>
      <c r="G20" s="3"/>
      <c r="H20" s="3"/>
      <c r="I20" s="3"/>
      <c r="J20" s="3"/>
      <c r="K20" s="3"/>
    </row>
    <row r="21" spans="1:11" ht="120.6">
      <c r="A21" s="27" t="s">
        <v>59</v>
      </c>
      <c r="B21" s="3"/>
      <c r="C21" s="3"/>
      <c r="D21" s="3"/>
      <c r="E21" s="3"/>
      <c r="F21" s="3"/>
      <c r="G21" s="3"/>
      <c r="H21" s="3"/>
      <c r="I21" s="3"/>
      <c r="J21" s="3"/>
      <c r="K21" s="3"/>
    </row>
    <row r="22" spans="1:11" ht="60.6">
      <c r="A22" s="27" t="s">
        <v>60</v>
      </c>
      <c r="B22" s="3"/>
      <c r="C22" s="3"/>
      <c r="D22" s="3"/>
      <c r="E22" s="3"/>
      <c r="F22" s="3"/>
      <c r="G22" s="3"/>
      <c r="H22" s="3"/>
      <c r="I22" s="3"/>
      <c r="J22" s="3"/>
      <c r="K22" s="3"/>
    </row>
    <row r="23" spans="1:11" ht="15.6">
      <c r="A23" s="27"/>
      <c r="B23" s="3"/>
      <c r="C23" s="3"/>
      <c r="D23" s="3"/>
      <c r="E23" s="3"/>
      <c r="F23" s="3"/>
      <c r="G23" s="3"/>
      <c r="H23" s="3"/>
      <c r="I23" s="3"/>
      <c r="J23" s="3"/>
      <c r="K23" s="3"/>
    </row>
    <row r="24" spans="1:11" ht="106.15">
      <c r="A24" s="29" t="s">
        <v>61</v>
      </c>
      <c r="B24" s="3"/>
      <c r="C24" s="3"/>
      <c r="D24" s="3"/>
      <c r="E24" s="3"/>
      <c r="F24" s="3"/>
      <c r="G24" s="3"/>
      <c r="H24" s="3"/>
      <c r="I24" s="3"/>
      <c r="J24" s="3"/>
      <c r="K24" s="3"/>
    </row>
    <row r="25" spans="1:11" ht="15.6">
      <c r="A25" s="29" t="s">
        <v>62</v>
      </c>
      <c r="B25" s="3"/>
      <c r="C25" s="3"/>
      <c r="D25" s="3"/>
      <c r="E25" s="3"/>
      <c r="F25" s="3"/>
      <c r="G25" s="3"/>
      <c r="H25" s="3"/>
      <c r="I25" s="3"/>
      <c r="J25" s="3"/>
      <c r="K25" s="3"/>
    </row>
    <row r="26" spans="1:11" ht="30.6">
      <c r="A26" s="29" t="s">
        <v>63</v>
      </c>
      <c r="B26" s="3"/>
      <c r="C26" s="3"/>
      <c r="D26" s="3"/>
      <c r="E26" s="3"/>
      <c r="F26" s="3"/>
      <c r="G26" s="3"/>
      <c r="H26" s="3"/>
      <c r="I26" s="3"/>
      <c r="J26" s="3"/>
      <c r="K26" s="3"/>
    </row>
    <row r="27" spans="1:11" ht="17.45" customHeight="1">
      <c r="A27" s="27"/>
      <c r="B27" s="3"/>
      <c r="C27" s="3"/>
      <c r="D27" s="3"/>
      <c r="E27" s="3"/>
      <c r="F27" s="3"/>
      <c r="G27" s="3"/>
      <c r="H27" s="3"/>
      <c r="I27" s="3"/>
      <c r="J27" s="3"/>
      <c r="K27" s="3"/>
    </row>
    <row r="28" spans="1:11" ht="15.6">
      <c r="A28" s="30" t="s">
        <v>64</v>
      </c>
      <c r="B28" s="3"/>
      <c r="C28" s="3"/>
      <c r="D28" s="3"/>
      <c r="E28" s="3"/>
      <c r="F28" s="3"/>
      <c r="G28" s="3"/>
      <c r="H28" s="3"/>
      <c r="I28" s="3"/>
      <c r="J28" s="3"/>
      <c r="K28" s="3"/>
    </row>
    <row r="29" spans="1:11" ht="180.6">
      <c r="A29" s="27" t="s">
        <v>65</v>
      </c>
      <c r="B29" s="3"/>
      <c r="C29" s="3"/>
      <c r="D29" s="3"/>
      <c r="E29" s="3"/>
      <c r="F29" s="3"/>
      <c r="G29" s="3"/>
      <c r="H29" s="3"/>
      <c r="I29" s="3"/>
      <c r="J29" s="3"/>
      <c r="K29" s="3"/>
    </row>
    <row r="30" spans="1:11" ht="15.6">
      <c r="A30" s="27"/>
      <c r="B30" s="3"/>
      <c r="C30" s="3"/>
      <c r="D30" s="3"/>
      <c r="E30" s="3"/>
      <c r="F30" s="3"/>
      <c r="G30" s="3"/>
      <c r="H30" s="3"/>
      <c r="I30" s="3"/>
      <c r="J30" s="3"/>
      <c r="K30" s="3"/>
    </row>
    <row r="31" spans="1:11" ht="15.6">
      <c r="A31" s="30" t="s">
        <v>66</v>
      </c>
      <c r="B31" s="3"/>
      <c r="C31" s="3"/>
      <c r="D31" s="3"/>
      <c r="E31" s="3"/>
      <c r="F31" s="3"/>
      <c r="G31" s="3"/>
      <c r="H31" s="3"/>
      <c r="I31" s="3"/>
      <c r="J31" s="3"/>
      <c r="K31" s="3"/>
    </row>
    <row r="32" spans="1:11" ht="15.6">
      <c r="A32" s="28" t="s">
        <v>67</v>
      </c>
      <c r="B32" s="3"/>
      <c r="C32" s="3"/>
      <c r="D32" s="3"/>
      <c r="E32" s="3"/>
      <c r="F32" s="3"/>
      <c r="G32" s="3"/>
      <c r="H32" s="3"/>
      <c r="I32" s="3"/>
      <c r="J32" s="3"/>
      <c r="K32" s="3"/>
    </row>
    <row r="33" spans="1:11" ht="150.6">
      <c r="A33" s="27" t="s">
        <v>68</v>
      </c>
      <c r="B33" s="3"/>
      <c r="C33" s="3"/>
      <c r="D33" s="3"/>
      <c r="E33" s="3"/>
      <c r="F33" s="3"/>
      <c r="G33" s="3"/>
      <c r="H33" s="3"/>
      <c r="I33" s="3"/>
      <c r="J33" s="3"/>
      <c r="K33" s="3"/>
    </row>
    <row r="34" spans="1:11" ht="221.45" customHeight="1">
      <c r="A34" s="27" t="s">
        <v>69</v>
      </c>
      <c r="B34" s="3"/>
      <c r="C34" s="3"/>
      <c r="D34" s="3"/>
      <c r="E34" s="3"/>
      <c r="F34" s="3"/>
      <c r="G34" s="3"/>
      <c r="H34" s="3"/>
      <c r="I34" s="3"/>
      <c r="J34" s="3"/>
      <c r="K34" s="3"/>
    </row>
    <row r="35" spans="1:11" ht="225.6">
      <c r="A35" s="27" t="s">
        <v>70</v>
      </c>
      <c r="B35" s="3"/>
      <c r="C35" s="3"/>
      <c r="D35" s="3"/>
      <c r="E35" s="3"/>
      <c r="F35" s="3"/>
      <c r="G35" s="3"/>
      <c r="H35" s="3"/>
      <c r="I35" s="3"/>
      <c r="J35" s="3"/>
      <c r="K35" s="3"/>
    </row>
    <row r="36" spans="1:11" ht="30.6">
      <c r="A36" s="31" t="s">
        <v>71</v>
      </c>
      <c r="B36" s="3"/>
      <c r="C36" s="3"/>
      <c r="D36" s="3"/>
      <c r="E36" s="3"/>
      <c r="F36" s="3"/>
      <c r="G36" s="3"/>
      <c r="H36" s="3"/>
      <c r="I36" s="3"/>
      <c r="J36" s="3"/>
      <c r="K36" s="3"/>
    </row>
    <row r="37" spans="1:11">
      <c r="A37" s="3"/>
      <c r="B37" s="3"/>
      <c r="C37" s="3"/>
      <c r="D37" s="3"/>
      <c r="E37" s="3"/>
      <c r="F37" s="3"/>
      <c r="G37" s="3"/>
      <c r="H37" s="3"/>
      <c r="I37" s="3"/>
      <c r="J37" s="3"/>
      <c r="K37" s="3"/>
    </row>
    <row r="38" spans="1:11">
      <c r="A38" s="3"/>
      <c r="B38" s="3"/>
      <c r="C38" s="3"/>
      <c r="D38" s="3"/>
      <c r="E38" s="3"/>
      <c r="F38" s="3"/>
      <c r="G38" s="3"/>
      <c r="H38" s="3"/>
      <c r="I38" s="3"/>
      <c r="J38" s="3"/>
      <c r="K38" s="3"/>
    </row>
    <row r="39" spans="1:11">
      <c r="A39" s="3"/>
      <c r="B39" s="3"/>
      <c r="C39" s="3"/>
      <c r="D39" s="3"/>
      <c r="E39" s="3"/>
      <c r="F39" s="3"/>
      <c r="G39" s="3"/>
      <c r="H39" s="3"/>
      <c r="I39" s="3"/>
      <c r="J39" s="3"/>
      <c r="K39" s="3"/>
    </row>
    <row r="40" spans="1:11" ht="15.6">
      <c r="A40" s="4" t="s">
        <v>72</v>
      </c>
      <c r="B40" s="3"/>
      <c r="C40" s="3"/>
      <c r="D40" s="3"/>
      <c r="E40" s="3"/>
      <c r="F40" s="3"/>
      <c r="G40" s="3"/>
      <c r="H40" s="3"/>
      <c r="I40" s="3"/>
      <c r="J40" s="3"/>
      <c r="K40" s="3"/>
    </row>
    <row r="41" spans="1:11" ht="15.6">
      <c r="A41" s="5" t="s">
        <v>73</v>
      </c>
      <c r="B41" s="5" t="s">
        <v>74</v>
      </c>
      <c r="C41" s="3"/>
      <c r="D41" s="3"/>
      <c r="E41" s="3"/>
      <c r="F41" s="3"/>
      <c r="G41" s="3"/>
      <c r="H41" s="3"/>
      <c r="I41" s="3"/>
      <c r="J41" s="3"/>
      <c r="K41" s="3"/>
    </row>
    <row r="42" spans="1:11" ht="15.6">
      <c r="A42" s="6" t="s">
        <v>75</v>
      </c>
      <c r="B42" s="69" t="s">
        <v>76</v>
      </c>
      <c r="C42" s="3"/>
      <c r="D42" s="3"/>
      <c r="E42" s="3"/>
      <c r="F42" s="3"/>
      <c r="G42" s="3"/>
      <c r="H42" s="3"/>
      <c r="I42" s="3"/>
      <c r="J42" s="3"/>
      <c r="K42" s="3"/>
    </row>
    <row r="43" spans="1:11">
      <c r="A43" s="3"/>
      <c r="B43" s="3"/>
      <c r="C43" s="3"/>
      <c r="D43" s="3"/>
      <c r="E43" s="3"/>
      <c r="F43" s="3"/>
      <c r="G43" s="3"/>
      <c r="H43" s="3"/>
      <c r="I43" s="3"/>
      <c r="J43" s="3"/>
      <c r="K43" s="3"/>
    </row>
    <row r="44" spans="1:11">
      <c r="A44" s="3"/>
      <c r="B44" s="3"/>
      <c r="C44" s="3"/>
      <c r="D44" s="3"/>
      <c r="E44" s="3"/>
      <c r="F44" s="3"/>
      <c r="G44" s="3"/>
      <c r="H44" s="3"/>
      <c r="I44" s="3"/>
      <c r="J44" s="3"/>
      <c r="K44" s="3"/>
    </row>
    <row r="45" spans="1:11" ht="15.6">
      <c r="A45" s="4" t="s">
        <v>77</v>
      </c>
      <c r="B45" s="3"/>
      <c r="C45" s="3"/>
      <c r="D45" s="3"/>
      <c r="E45" s="3"/>
      <c r="F45" s="3"/>
      <c r="G45" s="3"/>
      <c r="H45" s="3"/>
      <c r="I45" s="3"/>
      <c r="J45" s="3"/>
      <c r="K45" s="3"/>
    </row>
    <row r="46" spans="1:11" ht="15.6">
      <c r="A46" s="5" t="s">
        <v>73</v>
      </c>
      <c r="B46" s="5" t="s">
        <v>74</v>
      </c>
      <c r="C46" s="3"/>
      <c r="D46" s="3"/>
      <c r="E46" s="3"/>
      <c r="F46" s="3"/>
      <c r="G46" s="3"/>
      <c r="H46" s="3"/>
      <c r="I46" s="3"/>
      <c r="J46" s="3"/>
      <c r="K46" s="3"/>
    </row>
    <row r="47" spans="1:11" ht="15.6">
      <c r="A47" s="6" t="s">
        <v>78</v>
      </c>
      <c r="B47" s="51" t="s">
        <v>79</v>
      </c>
      <c r="C47" s="3"/>
      <c r="D47" s="3"/>
      <c r="E47" s="3"/>
      <c r="F47" s="3"/>
      <c r="G47" s="3"/>
      <c r="H47" s="3"/>
      <c r="I47" s="3"/>
      <c r="J47" s="3"/>
      <c r="K47" s="3"/>
    </row>
    <row r="48" spans="1:11" ht="15.6">
      <c r="A48" s="7" t="s">
        <v>80</v>
      </c>
      <c r="B48" s="52" t="s">
        <v>81</v>
      </c>
      <c r="C48" s="3"/>
      <c r="D48" s="3"/>
      <c r="E48" s="3"/>
      <c r="F48" s="3"/>
      <c r="G48" s="3"/>
      <c r="H48" s="3"/>
      <c r="I48" s="3"/>
      <c r="J48" s="3"/>
      <c r="K48" s="3"/>
    </row>
    <row r="49" spans="1:11">
      <c r="A49" s="3"/>
      <c r="B49" s="3"/>
      <c r="C49" s="3"/>
      <c r="D49" s="3"/>
      <c r="E49" s="3"/>
      <c r="F49" s="3"/>
      <c r="G49" s="3"/>
      <c r="H49" s="3"/>
      <c r="I49" s="3"/>
      <c r="J49" s="3"/>
      <c r="K49" s="3"/>
    </row>
    <row r="50" spans="1:11">
      <c r="A50" s="3"/>
      <c r="B50" s="3"/>
      <c r="C50" s="3"/>
      <c r="D50" s="3"/>
      <c r="E50" s="3"/>
      <c r="F50" s="3"/>
      <c r="G50" s="3"/>
      <c r="H50" s="3"/>
      <c r="I50" s="3"/>
      <c r="J50" s="3"/>
      <c r="K50" s="3"/>
    </row>
    <row r="51" spans="1:11">
      <c r="A51" s="3"/>
      <c r="B51" s="3"/>
      <c r="C51" s="3"/>
      <c r="D51" s="3"/>
      <c r="E51" s="3"/>
      <c r="F51" s="3"/>
      <c r="G51" s="3"/>
      <c r="H51" s="3"/>
      <c r="I51" s="3"/>
      <c r="J51" s="3"/>
      <c r="K51" s="3"/>
    </row>
    <row r="53" spans="1:11" ht="68.25" customHeight="1">
      <c r="A53" s="46" t="s">
        <v>82</v>
      </c>
      <c r="B53" s="47" t="s">
        <v>83</v>
      </c>
      <c r="C53" s="48" t="s">
        <v>84</v>
      </c>
      <c r="D53" s="42" t="s">
        <v>85</v>
      </c>
      <c r="E53" s="44" t="s">
        <v>86</v>
      </c>
      <c r="F53" s="42" t="s">
        <v>87</v>
      </c>
      <c r="G53" s="8"/>
    </row>
    <row r="54" spans="1:11" ht="30">
      <c r="A54" s="70" t="s">
        <v>88</v>
      </c>
      <c r="B54" s="71" t="s">
        <v>89</v>
      </c>
      <c r="C54" s="72">
        <v>171</v>
      </c>
      <c r="D54" s="72">
        <v>168</v>
      </c>
      <c r="E54" s="72">
        <v>173.00640000000001</v>
      </c>
      <c r="F54" s="53" t="s">
        <v>90</v>
      </c>
    </row>
    <row r="55" spans="1:11" ht="30">
      <c r="A55" s="73"/>
      <c r="B55" s="74" t="s">
        <v>91</v>
      </c>
      <c r="C55" s="72">
        <v>186</v>
      </c>
      <c r="D55" s="72">
        <v>183</v>
      </c>
      <c r="E55" s="72">
        <v>193.45340000000002</v>
      </c>
      <c r="F55" s="53" t="s">
        <v>92</v>
      </c>
    </row>
    <row r="56" spans="1:11" ht="15">
      <c r="A56" s="75" t="s">
        <v>93</v>
      </c>
      <c r="B56" s="74" t="s">
        <v>89</v>
      </c>
      <c r="C56" s="72">
        <v>16</v>
      </c>
      <c r="D56" s="72">
        <v>17</v>
      </c>
      <c r="E56" s="72">
        <v>17.506600000000002</v>
      </c>
      <c r="F56" s="53"/>
    </row>
    <row r="57" spans="1:11" ht="15">
      <c r="A57" s="76"/>
      <c r="B57" s="74" t="s">
        <v>91</v>
      </c>
      <c r="C57" s="72">
        <v>16</v>
      </c>
      <c r="D57" s="72">
        <v>17</v>
      </c>
      <c r="E57" s="72">
        <v>17.506600000000002</v>
      </c>
      <c r="F57" s="53"/>
    </row>
    <row r="58" spans="1:11" ht="15">
      <c r="A58" s="75" t="s">
        <v>94</v>
      </c>
      <c r="B58" s="74" t="s">
        <v>89</v>
      </c>
      <c r="C58" s="72">
        <v>165</v>
      </c>
      <c r="D58" s="72">
        <v>163</v>
      </c>
      <c r="E58" s="72">
        <v>167.85740000000001</v>
      </c>
      <c r="F58" s="53"/>
    </row>
    <row r="59" spans="1:11" ht="15">
      <c r="A59" s="76"/>
      <c r="B59" s="74" t="s">
        <v>91</v>
      </c>
      <c r="C59" s="72">
        <v>171</v>
      </c>
      <c r="D59" s="72">
        <v>169</v>
      </c>
      <c r="E59" s="72">
        <v>174.03620000000001</v>
      </c>
      <c r="F59" s="53"/>
    </row>
    <row r="60" spans="1:11" ht="15">
      <c r="A60" s="75" t="s">
        <v>95</v>
      </c>
      <c r="B60" s="74" t="s">
        <v>89</v>
      </c>
      <c r="C60" s="72">
        <v>115</v>
      </c>
      <c r="D60" s="72">
        <v>105</v>
      </c>
      <c r="E60" s="72">
        <v>108.129</v>
      </c>
      <c r="F60" s="53"/>
    </row>
    <row r="61" spans="1:11" ht="15">
      <c r="A61" s="76"/>
      <c r="B61" s="74" t="s">
        <v>91</v>
      </c>
      <c r="C61" s="72">
        <v>115</v>
      </c>
      <c r="D61" s="72">
        <v>105</v>
      </c>
      <c r="E61" s="72">
        <v>108.129</v>
      </c>
      <c r="F61" s="53"/>
    </row>
    <row r="62" spans="1:11" ht="15">
      <c r="A62" s="70" t="s">
        <v>96</v>
      </c>
      <c r="B62" s="74" t="s">
        <v>89</v>
      </c>
      <c r="C62" s="72">
        <v>1590</v>
      </c>
      <c r="D62" s="72">
        <v>1650</v>
      </c>
      <c r="E62" s="72">
        <v>1653.8588</v>
      </c>
      <c r="F62" s="53"/>
    </row>
    <row r="63" spans="1:11" ht="15">
      <c r="A63" s="73"/>
      <c r="B63" s="74" t="s">
        <v>97</v>
      </c>
      <c r="C63" s="72">
        <v>1431000</v>
      </c>
      <c r="D63" s="72">
        <v>1431000</v>
      </c>
      <c r="E63" s="72">
        <v>1473644</v>
      </c>
      <c r="F63" s="53"/>
    </row>
    <row r="64" spans="1:11" ht="15">
      <c r="A64" s="70" t="s">
        <v>98</v>
      </c>
      <c r="B64" s="74" t="s">
        <v>89</v>
      </c>
      <c r="C64" s="72">
        <v>453</v>
      </c>
      <c r="D64" s="72">
        <v>466</v>
      </c>
      <c r="E64" s="72">
        <v>479.88680000000005</v>
      </c>
      <c r="F64" s="53"/>
    </row>
    <row r="65" spans="1:9" ht="15">
      <c r="A65" s="73"/>
      <c r="B65" s="74" t="s">
        <v>97</v>
      </c>
      <c r="C65" s="72">
        <v>407700</v>
      </c>
      <c r="D65" s="72">
        <v>419400</v>
      </c>
      <c r="E65" s="72">
        <v>431898</v>
      </c>
      <c r="F65" s="53"/>
    </row>
    <row r="66" spans="1:9" ht="15">
      <c r="A66" s="70" t="s">
        <v>99</v>
      </c>
      <c r="B66" s="74" t="s">
        <v>89</v>
      </c>
      <c r="C66" s="72">
        <v>89</v>
      </c>
      <c r="D66" s="72">
        <v>92</v>
      </c>
      <c r="E66" s="72">
        <v>94.741600000000005</v>
      </c>
      <c r="F66" s="53"/>
    </row>
    <row r="67" spans="1:9" ht="15">
      <c r="A67" s="73"/>
      <c r="B67" s="74" t="s">
        <v>100</v>
      </c>
      <c r="C67" s="72">
        <v>105</v>
      </c>
      <c r="D67" s="72">
        <v>114</v>
      </c>
      <c r="E67" s="72">
        <v>117.39720000000001</v>
      </c>
      <c r="F67" s="53"/>
    </row>
    <row r="68" spans="1:9" ht="15">
      <c r="A68" s="75" t="s">
        <v>101</v>
      </c>
      <c r="B68" s="74" t="s">
        <v>89</v>
      </c>
      <c r="C68" s="72">
        <v>22</v>
      </c>
      <c r="D68" s="72">
        <v>27</v>
      </c>
      <c r="E68" s="72">
        <v>27.804600000000001</v>
      </c>
      <c r="F68" s="53"/>
    </row>
    <row r="69" spans="1:9" ht="15">
      <c r="A69" s="76"/>
      <c r="B69" s="74" t="s">
        <v>100</v>
      </c>
      <c r="C69" s="72">
        <v>22</v>
      </c>
      <c r="D69" s="72">
        <v>27</v>
      </c>
      <c r="E69" s="72">
        <v>27.804600000000001</v>
      </c>
      <c r="F69" s="53"/>
    </row>
    <row r="70" spans="1:9" ht="15">
      <c r="A70" s="75" t="s">
        <v>102</v>
      </c>
      <c r="B70" s="74" t="s">
        <v>89</v>
      </c>
      <c r="C70" s="72">
        <v>115</v>
      </c>
      <c r="D70" s="72">
        <v>124</v>
      </c>
      <c r="E70" s="72">
        <v>127.6952</v>
      </c>
      <c r="F70" s="77"/>
    </row>
    <row r="71" spans="1:9" ht="15">
      <c r="A71" s="76"/>
      <c r="B71" s="74" t="s">
        <v>100</v>
      </c>
      <c r="C71" s="72">
        <v>115</v>
      </c>
      <c r="D71" s="72">
        <v>124</v>
      </c>
      <c r="E71" s="72">
        <v>127.6952</v>
      </c>
      <c r="F71" s="53"/>
    </row>
    <row r="72" spans="1:9" ht="15.6" customHeight="1">
      <c r="A72" s="49"/>
      <c r="B72" s="49"/>
      <c r="C72" s="49"/>
      <c r="D72" s="49"/>
      <c r="E72" s="49"/>
      <c r="F72" s="45"/>
      <c r="G72" s="45"/>
      <c r="H72" s="45"/>
      <c r="I72" s="45"/>
    </row>
    <row r="74" spans="1:9" ht="54" customHeight="1">
      <c r="A74" s="43" t="s">
        <v>82</v>
      </c>
      <c r="B74" s="43" t="s">
        <v>103</v>
      </c>
      <c r="C74" s="42" t="s">
        <v>104</v>
      </c>
      <c r="D74" s="42" t="s">
        <v>105</v>
      </c>
      <c r="E74" s="42" t="s">
        <v>106</v>
      </c>
      <c r="F74" s="42" t="s">
        <v>87</v>
      </c>
    </row>
    <row r="75" spans="1:9" ht="45">
      <c r="A75" s="70" t="s">
        <v>88</v>
      </c>
      <c r="B75" s="74" t="s">
        <v>107</v>
      </c>
      <c r="C75" s="72">
        <v>193</v>
      </c>
      <c r="D75" s="72">
        <v>96</v>
      </c>
      <c r="E75" s="78" t="s">
        <v>108</v>
      </c>
      <c r="F75" s="53"/>
    </row>
    <row r="76" spans="1:9" ht="45">
      <c r="A76" s="73"/>
      <c r="B76" s="74" t="s">
        <v>109</v>
      </c>
      <c r="C76" s="72">
        <v>183</v>
      </c>
      <c r="D76" s="72">
        <v>95</v>
      </c>
      <c r="E76" s="78" t="s">
        <v>108</v>
      </c>
      <c r="F76" s="53"/>
    </row>
    <row r="77" spans="1:9" ht="45">
      <c r="A77" s="75" t="s">
        <v>93</v>
      </c>
      <c r="B77" s="74" t="s">
        <v>107</v>
      </c>
      <c r="C77" s="72">
        <v>18</v>
      </c>
      <c r="D77" s="72">
        <v>95</v>
      </c>
      <c r="E77" s="78" t="s">
        <v>108</v>
      </c>
      <c r="F77" s="53"/>
    </row>
    <row r="78" spans="1:9" ht="45">
      <c r="A78" s="76"/>
      <c r="B78" s="74" t="s">
        <v>109</v>
      </c>
      <c r="C78" s="72">
        <v>18</v>
      </c>
      <c r="D78" s="72">
        <v>95</v>
      </c>
      <c r="E78" s="78" t="s">
        <v>108</v>
      </c>
      <c r="F78" s="53"/>
    </row>
    <row r="79" spans="1:9" ht="45">
      <c r="A79" s="75" t="s">
        <v>94</v>
      </c>
      <c r="B79" s="74" t="s">
        <v>107</v>
      </c>
      <c r="C79" s="72">
        <v>174</v>
      </c>
      <c r="D79" s="72">
        <v>97</v>
      </c>
      <c r="E79" s="78" t="s">
        <v>108</v>
      </c>
      <c r="F79" s="53"/>
    </row>
    <row r="80" spans="1:9" ht="45">
      <c r="A80" s="76"/>
      <c r="B80" s="74" t="s">
        <v>109</v>
      </c>
      <c r="C80" s="72">
        <v>173</v>
      </c>
      <c r="D80" s="72">
        <v>99</v>
      </c>
      <c r="E80" s="78" t="s">
        <v>108</v>
      </c>
      <c r="F80" s="53"/>
    </row>
    <row r="81" spans="1:6" ht="45">
      <c r="A81" s="75" t="s">
        <v>95</v>
      </c>
      <c r="B81" s="74" t="s">
        <v>107</v>
      </c>
      <c r="C81" s="72">
        <v>108</v>
      </c>
      <c r="D81" s="72">
        <v>97</v>
      </c>
      <c r="E81" s="78" t="s">
        <v>108</v>
      </c>
      <c r="F81" s="53"/>
    </row>
    <row r="82" spans="1:6" ht="45">
      <c r="A82" s="76"/>
      <c r="B82" s="74" t="s">
        <v>109</v>
      </c>
      <c r="C82" s="72">
        <v>108</v>
      </c>
      <c r="D82" s="72">
        <v>97</v>
      </c>
      <c r="E82" s="78" t="s">
        <v>108</v>
      </c>
      <c r="F82" s="53"/>
    </row>
    <row r="83" spans="1:6" ht="45">
      <c r="A83" s="70" t="s">
        <v>96</v>
      </c>
      <c r="B83" s="74" t="s">
        <v>107</v>
      </c>
      <c r="C83" s="72">
        <v>1960</v>
      </c>
      <c r="D83" s="72">
        <v>84</v>
      </c>
      <c r="E83" s="78" t="s">
        <v>110</v>
      </c>
      <c r="F83" s="53"/>
    </row>
    <row r="84" spans="1:6" ht="45">
      <c r="A84" s="73"/>
      <c r="B84" s="74" t="s">
        <v>111</v>
      </c>
      <c r="C84" s="72">
        <v>128010</v>
      </c>
      <c r="D84" s="72">
        <v>84</v>
      </c>
      <c r="E84" s="78" t="s">
        <v>110</v>
      </c>
      <c r="F84" s="53"/>
    </row>
    <row r="85" spans="1:6" ht="45">
      <c r="A85" s="70" t="s">
        <v>98</v>
      </c>
      <c r="B85" s="74" t="s">
        <v>107</v>
      </c>
      <c r="C85" s="72">
        <v>582</v>
      </c>
      <c r="D85" s="72">
        <v>82</v>
      </c>
      <c r="E85" s="78" t="s">
        <v>110</v>
      </c>
      <c r="F85" s="53"/>
    </row>
    <row r="86" spans="1:6" ht="45">
      <c r="A86" s="73"/>
      <c r="B86" s="74" t="s">
        <v>111</v>
      </c>
      <c r="C86" s="72">
        <v>37726</v>
      </c>
      <c r="D86" s="72">
        <v>82</v>
      </c>
      <c r="E86" s="78" t="s">
        <v>110</v>
      </c>
      <c r="F86" s="53"/>
    </row>
    <row r="87" spans="1:6" ht="45">
      <c r="A87" s="70" t="s">
        <v>99</v>
      </c>
      <c r="B87" s="74" t="s">
        <v>107</v>
      </c>
      <c r="C87" s="72">
        <v>117</v>
      </c>
      <c r="D87" s="72">
        <v>81</v>
      </c>
      <c r="E87" s="78" t="s">
        <v>110</v>
      </c>
      <c r="F87" s="53"/>
    </row>
    <row r="88" spans="1:6" ht="45">
      <c r="A88" s="73"/>
      <c r="B88" s="79" t="s">
        <v>112</v>
      </c>
      <c r="C88" s="72">
        <v>117</v>
      </c>
      <c r="D88" s="72">
        <v>81</v>
      </c>
      <c r="E88" s="78" t="s">
        <v>110</v>
      </c>
      <c r="F88" s="53"/>
    </row>
    <row r="89" spans="1:6" ht="45.75">
      <c r="A89" s="75" t="s">
        <v>101</v>
      </c>
      <c r="B89" s="74" t="s">
        <v>107</v>
      </c>
      <c r="C89" s="72">
        <v>28</v>
      </c>
      <c r="D89" s="72">
        <v>97</v>
      </c>
      <c r="E89" s="78" t="s">
        <v>108</v>
      </c>
      <c r="F89" s="53"/>
    </row>
    <row r="90" spans="1:6" ht="45.75">
      <c r="A90" s="76"/>
      <c r="B90" s="79" t="s">
        <v>112</v>
      </c>
      <c r="C90" s="72">
        <v>28</v>
      </c>
      <c r="D90" s="72">
        <v>97</v>
      </c>
      <c r="E90" s="78" t="s">
        <v>108</v>
      </c>
      <c r="F90" s="53"/>
    </row>
    <row r="91" spans="1:6" ht="45">
      <c r="A91" s="75" t="s">
        <v>102</v>
      </c>
      <c r="B91" s="74" t="s">
        <v>107</v>
      </c>
      <c r="C91" s="72">
        <v>128</v>
      </c>
      <c r="D91" s="72">
        <v>97</v>
      </c>
      <c r="E91" s="78" t="s">
        <v>108</v>
      </c>
      <c r="F91" s="53"/>
    </row>
    <row r="92" spans="1:6" ht="45">
      <c r="A92" s="76"/>
      <c r="B92" s="79" t="s">
        <v>112</v>
      </c>
      <c r="C92" s="72">
        <v>128</v>
      </c>
      <c r="D92" s="72">
        <v>97</v>
      </c>
      <c r="E92" s="78" t="s">
        <v>108</v>
      </c>
      <c r="F92" s="53"/>
    </row>
    <row r="93" spans="1:6">
      <c r="A93" s="3"/>
    </row>
    <row r="94" spans="1:6" ht="15">
      <c r="A94" s="3" t="s">
        <v>113</v>
      </c>
      <c r="B94" s="80"/>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 workbookViewId="1"/>
  </sheetViews>
  <sheetFormatPr defaultRowHeight="14.45"/>
  <cols>
    <col min="1" max="1" width="35.42578125" bestFit="1" customWidth="1"/>
    <col min="2" max="2" width="10.85546875" bestFit="1" customWidth="1"/>
  </cols>
  <sheetData>
    <row r="1" spans="1:2">
      <c r="A1" s="1" t="s">
        <v>114</v>
      </c>
      <c r="B1" s="1" t="s">
        <v>115</v>
      </c>
    </row>
    <row r="2" spans="1:2">
      <c r="A2" t="s">
        <v>116</v>
      </c>
      <c r="B2" t="s">
        <v>117</v>
      </c>
    </row>
    <row r="3" spans="1:2">
      <c r="A3" t="s">
        <v>118</v>
      </c>
      <c r="B3" t="s">
        <v>119</v>
      </c>
    </row>
    <row r="4" spans="1:2">
      <c r="A4" t="s">
        <v>120</v>
      </c>
      <c r="B4" t="s">
        <v>121</v>
      </c>
    </row>
    <row r="5" spans="1:2">
      <c r="A5" t="s">
        <v>122</v>
      </c>
      <c r="B5" t="s">
        <v>123</v>
      </c>
    </row>
    <row r="6" spans="1:2">
      <c r="A6" t="s">
        <v>124</v>
      </c>
      <c r="B6" t="s">
        <v>125</v>
      </c>
    </row>
    <row r="7" spans="1:2">
      <c r="A7" t="s">
        <v>126</v>
      </c>
      <c r="B7" t="s">
        <v>127</v>
      </c>
    </row>
    <row r="8" spans="1:2">
      <c r="A8" t="s">
        <v>128</v>
      </c>
      <c r="B8" t="s">
        <v>129</v>
      </c>
    </row>
    <row r="9" spans="1:2">
      <c r="A9" t="s">
        <v>130</v>
      </c>
      <c r="B9" t="s">
        <v>131</v>
      </c>
    </row>
    <row r="10" spans="1:2">
      <c r="A10" t="s">
        <v>132</v>
      </c>
      <c r="B10" t="s">
        <v>133</v>
      </c>
    </row>
    <row r="11" spans="1:2">
      <c r="A11" t="s">
        <v>134</v>
      </c>
      <c r="B11" t="s">
        <v>135</v>
      </c>
    </row>
    <row r="12" spans="1:2">
      <c r="A12" t="s">
        <v>136</v>
      </c>
      <c r="B12" t="s">
        <v>137</v>
      </c>
    </row>
    <row r="13" spans="1:2">
      <c r="A13" t="s">
        <v>138</v>
      </c>
      <c r="B13" t="s">
        <v>139</v>
      </c>
    </row>
    <row r="14" spans="1:2">
      <c r="A14" t="s">
        <v>140</v>
      </c>
      <c r="B14" t="s">
        <v>141</v>
      </c>
    </row>
    <row r="15" spans="1:2">
      <c r="A15" t="s">
        <v>142</v>
      </c>
      <c r="B15" t="s">
        <v>143</v>
      </c>
    </row>
    <row r="16" spans="1:2">
      <c r="A16" t="s">
        <v>144</v>
      </c>
      <c r="B16" t="s">
        <v>145</v>
      </c>
    </row>
    <row r="17" spans="1:2">
      <c r="A17" t="s">
        <v>146</v>
      </c>
      <c r="B17" t="s">
        <v>147</v>
      </c>
    </row>
    <row r="18" spans="1:2">
      <c r="A18" t="s">
        <v>148</v>
      </c>
      <c r="B18" t="s">
        <v>149</v>
      </c>
    </row>
    <row r="19" spans="1:2">
      <c r="A19" t="s">
        <v>150</v>
      </c>
      <c r="B19" t="s">
        <v>151</v>
      </c>
    </row>
    <row r="20" spans="1:2">
      <c r="A20" t="s">
        <v>152</v>
      </c>
      <c r="B20" t="s">
        <v>153</v>
      </c>
    </row>
    <row r="21" spans="1:2">
      <c r="A21" t="s">
        <v>154</v>
      </c>
      <c r="B21" t="s">
        <v>155</v>
      </c>
    </row>
    <row r="22" spans="1:2">
      <c r="A22" t="s">
        <v>156</v>
      </c>
      <c r="B22" t="s">
        <v>157</v>
      </c>
    </row>
    <row r="23" spans="1:2">
      <c r="A23" t="s">
        <v>158</v>
      </c>
      <c r="B23" t="s">
        <v>159</v>
      </c>
    </row>
    <row r="24" spans="1:2">
      <c r="A24" t="s">
        <v>160</v>
      </c>
      <c r="B24" t="s">
        <v>161</v>
      </c>
    </row>
    <row r="25" spans="1:2">
      <c r="A25" t="s">
        <v>162</v>
      </c>
      <c r="B25" t="s">
        <v>163</v>
      </c>
    </row>
    <row r="26" spans="1:2">
      <c r="A26" t="s">
        <v>164</v>
      </c>
      <c r="B26" t="s">
        <v>165</v>
      </c>
    </row>
    <row r="27" spans="1:2">
      <c r="A27" t="s">
        <v>166</v>
      </c>
      <c r="B27" t="s">
        <v>167</v>
      </c>
    </row>
    <row r="28" spans="1:2">
      <c r="A28" t="s">
        <v>168</v>
      </c>
      <c r="B28" t="s">
        <v>169</v>
      </c>
    </row>
    <row r="29" spans="1:2">
      <c r="A29" t="s">
        <v>170</v>
      </c>
      <c r="B29" t="s">
        <v>171</v>
      </c>
    </row>
    <row r="30" spans="1:2">
      <c r="A30" t="s">
        <v>172</v>
      </c>
      <c r="B30" t="s">
        <v>173</v>
      </c>
    </row>
    <row r="31" spans="1:2">
      <c r="A31" t="s">
        <v>174</v>
      </c>
      <c r="B31" t="s">
        <v>175</v>
      </c>
    </row>
    <row r="32" spans="1:2">
      <c r="A32" t="s">
        <v>176</v>
      </c>
      <c r="B32" t="s">
        <v>177</v>
      </c>
    </row>
    <row r="33" spans="1:2">
      <c r="A33" t="s">
        <v>178</v>
      </c>
      <c r="B33" t="s">
        <v>179</v>
      </c>
    </row>
    <row r="34" spans="1:2">
      <c r="A34" t="s">
        <v>180</v>
      </c>
      <c r="B34" t="s">
        <v>181</v>
      </c>
    </row>
    <row r="35" spans="1:2">
      <c r="A35" t="s">
        <v>182</v>
      </c>
      <c r="B35" t="s">
        <v>183</v>
      </c>
    </row>
    <row r="36" spans="1:2">
      <c r="A36" t="s">
        <v>184</v>
      </c>
      <c r="B36" t="s">
        <v>185</v>
      </c>
    </row>
    <row r="37" spans="1:2">
      <c r="A37" t="s">
        <v>186</v>
      </c>
      <c r="B37" t="s">
        <v>187</v>
      </c>
    </row>
    <row r="38" spans="1:2">
      <c r="A38" t="s">
        <v>188</v>
      </c>
      <c r="B38" t="s">
        <v>189</v>
      </c>
    </row>
    <row r="39" spans="1:2">
      <c r="A39" t="s">
        <v>190</v>
      </c>
      <c r="B39" t="s">
        <v>191</v>
      </c>
    </row>
    <row r="40" spans="1:2">
      <c r="A40" t="s">
        <v>192</v>
      </c>
      <c r="B40" t="s">
        <v>193</v>
      </c>
    </row>
    <row r="41" spans="1:2">
      <c r="A41" t="s">
        <v>194</v>
      </c>
      <c r="B41" t="s">
        <v>195</v>
      </c>
    </row>
    <row r="42" spans="1:2">
      <c r="A42" t="s">
        <v>196</v>
      </c>
      <c r="B42" t="s">
        <v>197</v>
      </c>
    </row>
    <row r="43" spans="1:2">
      <c r="A43" t="s">
        <v>198</v>
      </c>
      <c r="B43" t="s">
        <v>199</v>
      </c>
    </row>
    <row r="44" spans="1:2">
      <c r="A44" t="s">
        <v>200</v>
      </c>
      <c r="B44" t="s">
        <v>201</v>
      </c>
    </row>
    <row r="45" spans="1:2">
      <c r="A45" t="s">
        <v>202</v>
      </c>
      <c r="B45" t="s">
        <v>203</v>
      </c>
    </row>
    <row r="46" spans="1:2">
      <c r="A46" t="s">
        <v>204</v>
      </c>
      <c r="B46" t="s">
        <v>205</v>
      </c>
    </row>
    <row r="47" spans="1:2">
      <c r="A47" t="s">
        <v>206</v>
      </c>
      <c r="B47" t="s">
        <v>207</v>
      </c>
    </row>
    <row r="48" spans="1:2">
      <c r="A48" t="s">
        <v>208</v>
      </c>
      <c r="B48" t="s">
        <v>209</v>
      </c>
    </row>
    <row r="49" spans="1:2">
      <c r="A49" t="s">
        <v>210</v>
      </c>
      <c r="B49" t="s">
        <v>211</v>
      </c>
    </row>
    <row r="50" spans="1:2">
      <c r="A50" t="s">
        <v>76</v>
      </c>
      <c r="B50" t="s">
        <v>212</v>
      </c>
    </row>
    <row r="51" spans="1:2">
      <c r="A51" t="s">
        <v>213</v>
      </c>
      <c r="B51" t="s">
        <v>214</v>
      </c>
    </row>
    <row r="52" spans="1:2">
      <c r="A52" t="s">
        <v>215</v>
      </c>
      <c r="B52" t="s">
        <v>216</v>
      </c>
    </row>
    <row r="53" spans="1:2">
      <c r="A53" t="s">
        <v>217</v>
      </c>
      <c r="B53" t="s">
        <v>218</v>
      </c>
    </row>
    <row r="54" spans="1:2">
      <c r="A54" t="s">
        <v>219</v>
      </c>
      <c r="B54" t="s">
        <v>220</v>
      </c>
    </row>
    <row r="55" spans="1:2">
      <c r="A55" t="s">
        <v>221</v>
      </c>
      <c r="B55" t="s">
        <v>222</v>
      </c>
    </row>
    <row r="56" spans="1:2">
      <c r="A56" t="s">
        <v>223</v>
      </c>
      <c r="B56" t="s">
        <v>224</v>
      </c>
    </row>
    <row r="57" spans="1:2">
      <c r="A57" t="s">
        <v>225</v>
      </c>
      <c r="B57" t="s">
        <v>226</v>
      </c>
    </row>
    <row r="58" spans="1:2">
      <c r="A58" t="s">
        <v>227</v>
      </c>
      <c r="B58" t="s">
        <v>228</v>
      </c>
    </row>
    <row r="59" spans="1:2">
      <c r="A59" t="s">
        <v>229</v>
      </c>
      <c r="B59" t="s">
        <v>230</v>
      </c>
    </row>
    <row r="60" spans="1:2">
      <c r="A60" t="s">
        <v>231</v>
      </c>
      <c r="B60" t="s">
        <v>232</v>
      </c>
    </row>
    <row r="61" spans="1:2">
      <c r="A61" t="s">
        <v>233</v>
      </c>
      <c r="B61" t="s">
        <v>234</v>
      </c>
    </row>
    <row r="62" spans="1:2">
      <c r="A62" t="s">
        <v>235</v>
      </c>
      <c r="B62" t="s">
        <v>236</v>
      </c>
    </row>
    <row r="63" spans="1:2">
      <c r="A63" t="s">
        <v>237</v>
      </c>
      <c r="B63" t="s">
        <v>238</v>
      </c>
    </row>
    <row r="64" spans="1:2">
      <c r="A64" t="s">
        <v>239</v>
      </c>
      <c r="B64" t="s">
        <v>240</v>
      </c>
    </row>
    <row r="65" spans="1:2">
      <c r="A65" t="s">
        <v>241</v>
      </c>
      <c r="B65" t="s">
        <v>242</v>
      </c>
    </row>
    <row r="66" spans="1:2">
      <c r="A66" t="s">
        <v>243</v>
      </c>
      <c r="B66" t="s">
        <v>244</v>
      </c>
    </row>
    <row r="67" spans="1:2">
      <c r="A67" t="s">
        <v>245</v>
      </c>
      <c r="B67" t="s">
        <v>246</v>
      </c>
    </row>
    <row r="68" spans="1:2">
      <c r="A68" t="s">
        <v>247</v>
      </c>
      <c r="B68" t="s">
        <v>248</v>
      </c>
    </row>
    <row r="69" spans="1:2">
      <c r="A69" t="s">
        <v>249</v>
      </c>
      <c r="B69" t="s">
        <v>250</v>
      </c>
    </row>
    <row r="70" spans="1:2">
      <c r="A70" t="s">
        <v>251</v>
      </c>
      <c r="B70" t="s">
        <v>252</v>
      </c>
    </row>
    <row r="71" spans="1:2">
      <c r="A71" t="s">
        <v>253</v>
      </c>
      <c r="B71" t="s">
        <v>254</v>
      </c>
    </row>
    <row r="72" spans="1:2">
      <c r="A72" t="s">
        <v>255</v>
      </c>
      <c r="B72" t="s">
        <v>256</v>
      </c>
    </row>
    <row r="73" spans="1:2">
      <c r="A73" t="s">
        <v>257</v>
      </c>
      <c r="B73" t="s">
        <v>258</v>
      </c>
    </row>
    <row r="74" spans="1:2">
      <c r="A74" t="s">
        <v>259</v>
      </c>
      <c r="B74" t="s">
        <v>260</v>
      </c>
    </row>
    <row r="75" spans="1:2">
      <c r="A75" t="s">
        <v>261</v>
      </c>
      <c r="B75" t="s">
        <v>262</v>
      </c>
    </row>
    <row r="76" spans="1:2">
      <c r="A76" t="s">
        <v>263</v>
      </c>
      <c r="B76" t="s">
        <v>264</v>
      </c>
    </row>
    <row r="77" spans="1:2">
      <c r="A77" t="s">
        <v>265</v>
      </c>
      <c r="B77" t="s">
        <v>266</v>
      </c>
    </row>
    <row r="78" spans="1:2">
      <c r="A78" t="s">
        <v>267</v>
      </c>
      <c r="B78" t="s">
        <v>268</v>
      </c>
    </row>
    <row r="79" spans="1:2">
      <c r="A79" t="s">
        <v>269</v>
      </c>
      <c r="B79" t="s">
        <v>270</v>
      </c>
    </row>
    <row r="80" spans="1:2">
      <c r="A80" t="s">
        <v>271</v>
      </c>
      <c r="B80" t="s">
        <v>272</v>
      </c>
    </row>
    <row r="81" spans="1:2">
      <c r="A81" t="s">
        <v>273</v>
      </c>
      <c r="B81" t="s">
        <v>274</v>
      </c>
    </row>
    <row r="82" spans="1:2">
      <c r="A82" t="s">
        <v>275</v>
      </c>
      <c r="B82" t="s">
        <v>276</v>
      </c>
    </row>
    <row r="83" spans="1:2">
      <c r="A83" t="s">
        <v>277</v>
      </c>
      <c r="B83" t="s">
        <v>278</v>
      </c>
    </row>
    <row r="84" spans="1:2">
      <c r="A84" t="s">
        <v>279</v>
      </c>
      <c r="B84" t="s">
        <v>280</v>
      </c>
    </row>
    <row r="85" spans="1:2">
      <c r="A85" t="s">
        <v>281</v>
      </c>
      <c r="B85" t="s">
        <v>282</v>
      </c>
    </row>
    <row r="86" spans="1:2">
      <c r="A86" t="s">
        <v>283</v>
      </c>
      <c r="B86" t="s">
        <v>284</v>
      </c>
    </row>
    <row r="87" spans="1:2">
      <c r="A87" t="s">
        <v>285</v>
      </c>
      <c r="B87" t="s">
        <v>286</v>
      </c>
    </row>
    <row r="88" spans="1:2">
      <c r="A88" t="s">
        <v>287</v>
      </c>
      <c r="B88" t="s">
        <v>288</v>
      </c>
    </row>
    <row r="89" spans="1:2">
      <c r="A89" t="s">
        <v>289</v>
      </c>
      <c r="B89" t="s">
        <v>290</v>
      </c>
    </row>
    <row r="90" spans="1:2">
      <c r="A90" t="s">
        <v>291</v>
      </c>
      <c r="B90" t="s">
        <v>292</v>
      </c>
    </row>
    <row r="91" spans="1:2">
      <c r="A91" t="s">
        <v>293</v>
      </c>
      <c r="B91" t="s">
        <v>294</v>
      </c>
    </row>
    <row r="92" spans="1:2">
      <c r="A92" t="s">
        <v>295</v>
      </c>
      <c r="B92" t="s">
        <v>296</v>
      </c>
    </row>
    <row r="93" spans="1:2">
      <c r="A93" t="s">
        <v>297</v>
      </c>
      <c r="B93" t="s">
        <v>298</v>
      </c>
    </row>
    <row r="94" spans="1:2">
      <c r="A94" t="s">
        <v>299</v>
      </c>
      <c r="B94" t="s">
        <v>300</v>
      </c>
    </row>
    <row r="95" spans="1:2">
      <c r="A95" t="s">
        <v>301</v>
      </c>
      <c r="B95" t="s">
        <v>302</v>
      </c>
    </row>
    <row r="96" spans="1:2">
      <c r="A96" t="s">
        <v>303</v>
      </c>
      <c r="B96" t="s">
        <v>304</v>
      </c>
    </row>
    <row r="97" spans="1:2">
      <c r="A97" t="s">
        <v>305</v>
      </c>
      <c r="B97" t="s">
        <v>306</v>
      </c>
    </row>
    <row r="98" spans="1:2">
      <c r="A98" t="s">
        <v>307</v>
      </c>
      <c r="B98" t="s">
        <v>308</v>
      </c>
    </row>
    <row r="99" spans="1:2">
      <c r="A99" t="s">
        <v>309</v>
      </c>
      <c r="B99" t="s">
        <v>310</v>
      </c>
    </row>
    <row r="100" spans="1:2">
      <c r="A100" t="s">
        <v>311</v>
      </c>
      <c r="B100" t="s">
        <v>312</v>
      </c>
    </row>
    <row r="101" spans="1:2">
      <c r="A101" t="s">
        <v>313</v>
      </c>
      <c r="B101" t="s">
        <v>314</v>
      </c>
    </row>
    <row r="102" spans="1:2">
      <c r="A102" t="s">
        <v>315</v>
      </c>
      <c r="B102" t="s">
        <v>316</v>
      </c>
    </row>
    <row r="103" spans="1:2">
      <c r="A103" t="s">
        <v>317</v>
      </c>
      <c r="B103" t="s">
        <v>318</v>
      </c>
    </row>
    <row r="104" spans="1:2">
      <c r="A104" t="s">
        <v>319</v>
      </c>
      <c r="B104" t="s">
        <v>320</v>
      </c>
    </row>
    <row r="105" spans="1:2">
      <c r="A105" t="s">
        <v>321</v>
      </c>
      <c r="B105" t="s">
        <v>322</v>
      </c>
    </row>
    <row r="106" spans="1:2">
      <c r="A106" t="s">
        <v>323</v>
      </c>
      <c r="B106" t="s">
        <v>324</v>
      </c>
    </row>
    <row r="107" spans="1:2">
      <c r="A107" t="s">
        <v>325</v>
      </c>
      <c r="B107" t="s">
        <v>326</v>
      </c>
    </row>
    <row r="108" spans="1:2">
      <c r="A108" t="s">
        <v>327</v>
      </c>
      <c r="B108" t="s">
        <v>328</v>
      </c>
    </row>
    <row r="109" spans="1:2">
      <c r="A109" t="s">
        <v>329</v>
      </c>
      <c r="B109" t="s">
        <v>330</v>
      </c>
    </row>
    <row r="110" spans="1:2">
      <c r="A110" t="s">
        <v>331</v>
      </c>
      <c r="B110" t="s">
        <v>332</v>
      </c>
    </row>
    <row r="111" spans="1:2">
      <c r="A111" t="s">
        <v>333</v>
      </c>
      <c r="B111" t="s">
        <v>334</v>
      </c>
    </row>
    <row r="112" spans="1:2">
      <c r="A112" t="s">
        <v>335</v>
      </c>
      <c r="B112" t="s">
        <v>336</v>
      </c>
    </row>
    <row r="113" spans="1:2">
      <c r="A113" t="s">
        <v>337</v>
      </c>
      <c r="B113" t="s">
        <v>338</v>
      </c>
    </row>
    <row r="114" spans="1:2">
      <c r="A114" t="s">
        <v>339</v>
      </c>
      <c r="B114" t="s">
        <v>340</v>
      </c>
    </row>
    <row r="115" spans="1:2">
      <c r="A115" t="s">
        <v>341</v>
      </c>
      <c r="B115" t="s">
        <v>342</v>
      </c>
    </row>
    <row r="116" spans="1:2">
      <c r="A116" t="s">
        <v>343</v>
      </c>
      <c r="B116" t="s">
        <v>344</v>
      </c>
    </row>
    <row r="117" spans="1:2">
      <c r="A117" t="s">
        <v>345</v>
      </c>
      <c r="B117" t="s">
        <v>346</v>
      </c>
    </row>
    <row r="118" spans="1:2">
      <c r="A118" t="s">
        <v>347</v>
      </c>
      <c r="B118" t="s">
        <v>348</v>
      </c>
    </row>
    <row r="119" spans="1:2">
      <c r="A119" t="s">
        <v>349</v>
      </c>
      <c r="B119" t="s">
        <v>350</v>
      </c>
    </row>
    <row r="120" spans="1:2">
      <c r="A120" t="s">
        <v>351</v>
      </c>
      <c r="B120" t="s">
        <v>352</v>
      </c>
    </row>
    <row r="121" spans="1:2">
      <c r="A121" t="s">
        <v>353</v>
      </c>
      <c r="B121" t="s">
        <v>354</v>
      </c>
    </row>
    <row r="122" spans="1:2">
      <c r="A122" t="s">
        <v>355</v>
      </c>
      <c r="B122" t="s">
        <v>356</v>
      </c>
    </row>
    <row r="123" spans="1:2">
      <c r="A123" t="s">
        <v>357</v>
      </c>
      <c r="B123" t="s">
        <v>358</v>
      </c>
    </row>
    <row r="124" spans="1:2">
      <c r="A124" t="s">
        <v>359</v>
      </c>
      <c r="B124" t="s">
        <v>360</v>
      </c>
    </row>
    <row r="125" spans="1:2">
      <c r="A125" t="s">
        <v>361</v>
      </c>
      <c r="B125" t="s">
        <v>362</v>
      </c>
    </row>
    <row r="126" spans="1:2">
      <c r="A126" t="s">
        <v>363</v>
      </c>
      <c r="B126" t="s">
        <v>364</v>
      </c>
    </row>
    <row r="127" spans="1:2">
      <c r="A127" t="s">
        <v>365</v>
      </c>
      <c r="B127" t="s">
        <v>366</v>
      </c>
    </row>
    <row r="128" spans="1:2">
      <c r="A128" t="s">
        <v>367</v>
      </c>
      <c r="B128" t="s">
        <v>368</v>
      </c>
    </row>
    <row r="129" spans="1:2">
      <c r="A129" t="s">
        <v>369</v>
      </c>
      <c r="B129" t="s">
        <v>370</v>
      </c>
    </row>
    <row r="130" spans="1:2">
      <c r="A130" t="s">
        <v>371</v>
      </c>
      <c r="B130" t="s">
        <v>372</v>
      </c>
    </row>
    <row r="131" spans="1:2">
      <c r="A131" t="s">
        <v>373</v>
      </c>
      <c r="B131" t="s">
        <v>374</v>
      </c>
    </row>
    <row r="132" spans="1:2">
      <c r="A132" t="s">
        <v>375</v>
      </c>
      <c r="B132" t="s">
        <v>376</v>
      </c>
    </row>
    <row r="133" spans="1:2">
      <c r="A133" t="s">
        <v>377</v>
      </c>
      <c r="B133" t="s">
        <v>378</v>
      </c>
    </row>
    <row r="134" spans="1:2">
      <c r="A134" t="s">
        <v>379</v>
      </c>
      <c r="B134" t="s">
        <v>380</v>
      </c>
    </row>
    <row r="135" spans="1:2">
      <c r="A135" t="s">
        <v>381</v>
      </c>
      <c r="B135" t="s">
        <v>382</v>
      </c>
    </row>
    <row r="136" spans="1:2">
      <c r="A136" t="s">
        <v>383</v>
      </c>
      <c r="B136" t="s">
        <v>384</v>
      </c>
    </row>
    <row r="137" spans="1:2">
      <c r="A137" t="s">
        <v>385</v>
      </c>
      <c r="B137" t="s">
        <v>386</v>
      </c>
    </row>
    <row r="138" spans="1:2">
      <c r="A138" t="s">
        <v>387</v>
      </c>
      <c r="B138" t="s">
        <v>388</v>
      </c>
    </row>
    <row r="139" spans="1:2">
      <c r="A139" t="s">
        <v>389</v>
      </c>
      <c r="B139" t="s">
        <v>390</v>
      </c>
    </row>
    <row r="140" spans="1:2">
      <c r="A140" t="s">
        <v>391</v>
      </c>
      <c r="B140" t="s">
        <v>392</v>
      </c>
    </row>
    <row r="141" spans="1:2">
      <c r="A141" t="s">
        <v>393</v>
      </c>
      <c r="B141" t="s">
        <v>394</v>
      </c>
    </row>
    <row r="142" spans="1:2">
      <c r="A142" t="s">
        <v>395</v>
      </c>
      <c r="B142" t="s">
        <v>396</v>
      </c>
    </row>
    <row r="143" spans="1:2">
      <c r="A143" t="s">
        <v>397</v>
      </c>
      <c r="B143" t="s">
        <v>398</v>
      </c>
    </row>
    <row r="144" spans="1:2">
      <c r="A144" t="s">
        <v>399</v>
      </c>
      <c r="B144" t="s">
        <v>400</v>
      </c>
    </row>
    <row r="145" spans="1:2">
      <c r="A145" t="s">
        <v>401</v>
      </c>
      <c r="B145" t="s">
        <v>402</v>
      </c>
    </row>
    <row r="146" spans="1:2">
      <c r="A146" t="s">
        <v>403</v>
      </c>
      <c r="B146" t="s">
        <v>404</v>
      </c>
    </row>
    <row r="147" spans="1:2">
      <c r="A147" t="s">
        <v>405</v>
      </c>
      <c r="B147" t="s">
        <v>406</v>
      </c>
    </row>
    <row r="148" spans="1:2">
      <c r="A148" t="s">
        <v>407</v>
      </c>
      <c r="B148" t="s">
        <v>408</v>
      </c>
    </row>
    <row r="149" spans="1:2">
      <c r="A149" t="s">
        <v>409</v>
      </c>
      <c r="B149" t="s">
        <v>410</v>
      </c>
    </row>
    <row r="150" spans="1:2">
      <c r="A150" t="s">
        <v>411</v>
      </c>
      <c r="B150" t="s">
        <v>412</v>
      </c>
    </row>
    <row r="151" spans="1:2">
      <c r="A151" t="s">
        <v>413</v>
      </c>
      <c r="B151" t="s">
        <v>414</v>
      </c>
    </row>
    <row r="152" spans="1:2">
      <c r="A152" t="s">
        <v>415</v>
      </c>
      <c r="B152" t="s">
        <v>416</v>
      </c>
    </row>
    <row r="153" spans="1:2">
      <c r="A153" t="s">
        <v>417</v>
      </c>
      <c r="B153" t="s">
        <v>418</v>
      </c>
    </row>
    <row r="154" spans="1:2">
      <c r="A154" t="s">
        <v>419</v>
      </c>
      <c r="B154" t="s">
        <v>420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 workbookViewId="1"/>
  </sheetViews>
  <sheetFormatPr defaultRowHeight="14.45"/>
  <cols>
    <col min="1" max="1" width="37.140625" customWidth="1"/>
  </cols>
  <sheetData>
    <row r="1" spans="1:1">
      <c r="A1" t="s">
        <v>421</v>
      </c>
    </row>
    <row r="3" spans="1:1" ht="43.15">
      <c r="A3" s="45" t="s">
        <v>108</v>
      </c>
    </row>
    <row r="4" spans="1:1" ht="57.6">
      <c r="A4" s="45" t="s">
        <v>422</v>
      </c>
    </row>
    <row r="5" spans="1:1" ht="57.6">
      <c r="A5" s="45" t="s">
        <v>423</v>
      </c>
    </row>
    <row r="6" spans="1:1" ht="43.15">
      <c r="A6" s="45" t="s">
        <v>110</v>
      </c>
    </row>
    <row r="7" spans="1:1" ht="43.15">
      <c r="A7" s="45" t="s">
        <v>424</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 workbookViewId="1"/>
  </sheetViews>
  <sheetFormatPr defaultRowHeight="14.45"/>
  <cols>
    <col min="1" max="1" width="13.42578125" customWidth="1"/>
    <col min="2" max="2" width="10.42578125" customWidth="1"/>
    <col min="3" max="3" width="9.85546875" customWidth="1"/>
    <col min="6" max="6" width="8.7109375" customWidth="1"/>
    <col min="132" max="132" width="8.7109375" customWidth="1"/>
    <col min="148" max="148" width="8.7109375" customWidth="1"/>
  </cols>
  <sheetData>
    <row r="1" spans="1:151">
      <c r="A1" t="s">
        <v>425</v>
      </c>
      <c r="B1" t="s">
        <v>426</v>
      </c>
      <c r="C1" t="s">
        <v>427</v>
      </c>
      <c r="D1" t="s">
        <v>428</v>
      </c>
      <c r="E1" t="s">
        <v>428</v>
      </c>
      <c r="F1" t="s">
        <v>429</v>
      </c>
      <c r="G1" t="s">
        <v>429</v>
      </c>
      <c r="H1" t="s">
        <v>429</v>
      </c>
      <c r="I1" t="s">
        <v>429</v>
      </c>
      <c r="J1" t="s">
        <v>429</v>
      </c>
      <c r="K1" t="s">
        <v>429</v>
      </c>
      <c r="L1" t="s">
        <v>429</v>
      </c>
      <c r="M1" t="s">
        <v>429</v>
      </c>
      <c r="N1" t="s">
        <v>429</v>
      </c>
      <c r="O1" t="s">
        <v>429</v>
      </c>
      <c r="P1" t="s">
        <v>429</v>
      </c>
      <c r="Q1" t="s">
        <v>429</v>
      </c>
      <c r="R1" t="s">
        <v>429</v>
      </c>
      <c r="S1" t="s">
        <v>429</v>
      </c>
      <c r="T1" t="s">
        <v>429</v>
      </c>
      <c r="U1" t="s">
        <v>429</v>
      </c>
      <c r="V1" t="s">
        <v>429</v>
      </c>
      <c r="W1" t="s">
        <v>429</v>
      </c>
      <c r="X1" t="s">
        <v>429</v>
      </c>
      <c r="Y1" t="s">
        <v>429</v>
      </c>
      <c r="Z1" t="s">
        <v>429</v>
      </c>
      <c r="AA1" t="s">
        <v>429</v>
      </c>
      <c r="AB1" t="s">
        <v>429</v>
      </c>
      <c r="AC1" t="s">
        <v>429</v>
      </c>
      <c r="AD1" t="s">
        <v>429</v>
      </c>
      <c r="AE1" t="s">
        <v>429</v>
      </c>
      <c r="AF1" t="s">
        <v>429</v>
      </c>
      <c r="AG1" t="s">
        <v>429</v>
      </c>
      <c r="AH1" t="s">
        <v>429</v>
      </c>
      <c r="AI1" t="s">
        <v>429</v>
      </c>
      <c r="AJ1" t="s">
        <v>429</v>
      </c>
      <c r="AK1" t="s">
        <v>429</v>
      </c>
      <c r="AL1" t="s">
        <v>429</v>
      </c>
      <c r="AM1" t="s">
        <v>429</v>
      </c>
      <c r="AN1" t="s">
        <v>429</v>
      </c>
      <c r="AO1" t="s">
        <v>429</v>
      </c>
      <c r="AP1" t="s">
        <v>429</v>
      </c>
      <c r="AQ1" t="s">
        <v>429</v>
      </c>
      <c r="AR1" t="s">
        <v>429</v>
      </c>
      <c r="AS1" t="s">
        <v>429</v>
      </c>
      <c r="AT1" t="s">
        <v>429</v>
      </c>
      <c r="AU1" t="s">
        <v>429</v>
      </c>
      <c r="AV1" t="s">
        <v>429</v>
      </c>
      <c r="AW1" t="s">
        <v>429</v>
      </c>
      <c r="AX1" t="s">
        <v>429</v>
      </c>
      <c r="AY1" t="s">
        <v>429</v>
      </c>
      <c r="AZ1" t="s">
        <v>429</v>
      </c>
      <c r="BA1" t="s">
        <v>429</v>
      </c>
      <c r="BB1" t="s">
        <v>429</v>
      </c>
      <c r="BC1" t="s">
        <v>429</v>
      </c>
      <c r="BD1" t="s">
        <v>429</v>
      </c>
      <c r="BE1" t="s">
        <v>429</v>
      </c>
      <c r="BF1" t="s">
        <v>429</v>
      </c>
      <c r="BG1" t="s">
        <v>429</v>
      </c>
      <c r="BH1" t="s">
        <v>429</v>
      </c>
      <c r="BI1" t="s">
        <v>429</v>
      </c>
      <c r="BJ1" t="s">
        <v>429</v>
      </c>
      <c r="BK1" t="s">
        <v>429</v>
      </c>
      <c r="BL1" t="s">
        <v>429</v>
      </c>
      <c r="BM1" t="s">
        <v>429</v>
      </c>
      <c r="BN1" t="s">
        <v>429</v>
      </c>
      <c r="BO1" t="s">
        <v>429</v>
      </c>
      <c r="BP1" t="s">
        <v>429</v>
      </c>
      <c r="BQ1" t="s">
        <v>429</v>
      </c>
      <c r="BR1" t="s">
        <v>429</v>
      </c>
      <c r="BS1" t="s">
        <v>429</v>
      </c>
      <c r="BT1" t="s">
        <v>429</v>
      </c>
      <c r="BU1" t="s">
        <v>429</v>
      </c>
      <c r="BV1" t="s">
        <v>429</v>
      </c>
      <c r="BW1" t="s">
        <v>429</v>
      </c>
      <c r="BX1" t="s">
        <v>429</v>
      </c>
      <c r="BY1" t="s">
        <v>429</v>
      </c>
      <c r="BZ1" t="s">
        <v>430</v>
      </c>
      <c r="CA1" t="s">
        <v>430</v>
      </c>
      <c r="CB1" t="s">
        <v>430</v>
      </c>
      <c r="CC1" t="s">
        <v>430</v>
      </c>
      <c r="CD1" t="s">
        <v>430</v>
      </c>
      <c r="CE1" t="s">
        <v>430</v>
      </c>
      <c r="CF1" t="s">
        <v>430</v>
      </c>
      <c r="CG1" t="s">
        <v>430</v>
      </c>
      <c r="CH1" t="s">
        <v>430</v>
      </c>
      <c r="CI1" t="s">
        <v>430</v>
      </c>
      <c r="CJ1" t="s">
        <v>430</v>
      </c>
      <c r="CK1" t="s">
        <v>430</v>
      </c>
      <c r="CL1" t="s">
        <v>430</v>
      </c>
      <c r="CM1" t="s">
        <v>430</v>
      </c>
      <c r="CN1" t="s">
        <v>430</v>
      </c>
      <c r="CO1" t="s">
        <v>430</v>
      </c>
      <c r="CP1" t="s">
        <v>430</v>
      </c>
      <c r="CQ1" t="s">
        <v>430</v>
      </c>
      <c r="CR1" t="s">
        <v>430</v>
      </c>
      <c r="CS1" t="s">
        <v>430</v>
      </c>
      <c r="CT1" t="s">
        <v>430</v>
      </c>
      <c r="CU1" t="s">
        <v>430</v>
      </c>
      <c r="CV1" t="s">
        <v>430</v>
      </c>
      <c r="CW1" t="s">
        <v>430</v>
      </c>
      <c r="CX1" t="s">
        <v>430</v>
      </c>
      <c r="CY1" t="s">
        <v>430</v>
      </c>
      <c r="CZ1" t="s">
        <v>430</v>
      </c>
      <c r="DA1" t="s">
        <v>430</v>
      </c>
      <c r="DB1" t="s">
        <v>430</v>
      </c>
      <c r="DC1" t="s">
        <v>430</v>
      </c>
      <c r="DD1" t="s">
        <v>430</v>
      </c>
      <c r="DE1" t="s">
        <v>430</v>
      </c>
      <c r="DF1" t="s">
        <v>430</v>
      </c>
      <c r="DG1" t="s">
        <v>430</v>
      </c>
      <c r="DH1" t="s">
        <v>430</v>
      </c>
      <c r="DI1" t="s">
        <v>430</v>
      </c>
      <c r="DJ1" t="s">
        <v>430</v>
      </c>
      <c r="DK1" t="s">
        <v>430</v>
      </c>
      <c r="DL1" t="s">
        <v>430</v>
      </c>
      <c r="DM1" t="s">
        <v>430</v>
      </c>
      <c r="DN1" t="s">
        <v>430</v>
      </c>
      <c r="DO1" t="s">
        <v>430</v>
      </c>
      <c r="DP1" t="s">
        <v>430</v>
      </c>
      <c r="DQ1" t="s">
        <v>430</v>
      </c>
      <c r="DR1" t="s">
        <v>430</v>
      </c>
      <c r="DS1" t="s">
        <v>430</v>
      </c>
      <c r="DT1" t="s">
        <v>430</v>
      </c>
      <c r="DU1" t="s">
        <v>430</v>
      </c>
      <c r="DV1" t="s">
        <v>430</v>
      </c>
      <c r="DW1" t="s">
        <v>430</v>
      </c>
      <c r="DX1" t="s">
        <v>430</v>
      </c>
      <c r="DY1" t="s">
        <v>430</v>
      </c>
      <c r="DZ1" t="s">
        <v>430</v>
      </c>
      <c r="EA1" t="s">
        <v>430</v>
      </c>
      <c r="EB1" t="s">
        <v>430</v>
      </c>
      <c r="EC1" t="s">
        <v>430</v>
      </c>
      <c r="ED1" t="s">
        <v>430</v>
      </c>
      <c r="EE1" t="s">
        <v>430</v>
      </c>
      <c r="EF1" t="s">
        <v>430</v>
      </c>
      <c r="EG1" t="s">
        <v>430</v>
      </c>
      <c r="EH1" t="s">
        <v>430</v>
      </c>
      <c r="EI1" t="s">
        <v>430</v>
      </c>
      <c r="EJ1" t="s">
        <v>430</v>
      </c>
      <c r="EK1" t="s">
        <v>430</v>
      </c>
      <c r="EL1" t="s">
        <v>430</v>
      </c>
      <c r="EM1" t="s">
        <v>430</v>
      </c>
      <c r="EN1" t="s">
        <v>430</v>
      </c>
      <c r="EO1" t="s">
        <v>430</v>
      </c>
      <c r="EP1" t="s">
        <v>430</v>
      </c>
      <c r="EQ1" t="s">
        <v>430</v>
      </c>
      <c r="ER1" t="s">
        <v>430</v>
      </c>
      <c r="ES1" t="s">
        <v>430</v>
      </c>
      <c r="ET1" s="36" t="s">
        <v>431</v>
      </c>
      <c r="EU1" s="34" t="s">
        <v>431</v>
      </c>
    </row>
    <row r="2" spans="1:151">
      <c r="A2" t="s">
        <v>432</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36">
        <v>1</v>
      </c>
      <c r="EU2" s="34">
        <v>2</v>
      </c>
    </row>
    <row r="3" spans="1:151">
      <c r="A3" t="s">
        <v>433</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36" t="str">
        <f t="shared" ref="ET3" si="3">ET1&amp;"."&amp;ET2</f>
        <v>OTHER.1</v>
      </c>
      <c r="EU3" s="34" t="str">
        <f>EU1&amp;"."&amp;EU2</f>
        <v>OTHER.2</v>
      </c>
    </row>
    <row r="4" spans="1:151">
      <c r="A4" t="s">
        <v>434</v>
      </c>
      <c r="B4" t="s">
        <v>435</v>
      </c>
      <c r="C4" t="s">
        <v>436</v>
      </c>
      <c r="D4" t="s">
        <v>437</v>
      </c>
      <c r="E4" t="s">
        <v>438</v>
      </c>
      <c r="F4" t="s">
        <v>439</v>
      </c>
      <c r="G4" t="s">
        <v>440</v>
      </c>
      <c r="H4" t="s">
        <v>441</v>
      </c>
      <c r="I4" t="s">
        <v>442</v>
      </c>
      <c r="J4" t="s">
        <v>443</v>
      </c>
      <c r="K4" t="s">
        <v>444</v>
      </c>
      <c r="L4" t="s">
        <v>445</v>
      </c>
      <c r="M4" t="s">
        <v>446</v>
      </c>
      <c r="N4" t="s">
        <v>447</v>
      </c>
      <c r="O4" t="s">
        <v>448</v>
      </c>
      <c r="P4" t="s">
        <v>449</v>
      </c>
      <c r="Q4" t="s">
        <v>450</v>
      </c>
      <c r="R4" t="s">
        <v>451</v>
      </c>
      <c r="S4" t="s">
        <v>452</v>
      </c>
      <c r="T4" t="s">
        <v>453</v>
      </c>
      <c r="U4" t="s">
        <v>454</v>
      </c>
      <c r="V4" t="s">
        <v>455</v>
      </c>
      <c r="W4" t="s">
        <v>456</v>
      </c>
      <c r="X4" t="s">
        <v>457</v>
      </c>
      <c r="Y4" t="s">
        <v>458</v>
      </c>
      <c r="Z4" t="s">
        <v>459</v>
      </c>
      <c r="AA4" t="s">
        <v>460</v>
      </c>
      <c r="AB4" t="s">
        <v>461</v>
      </c>
      <c r="AC4" t="s">
        <v>462</v>
      </c>
      <c r="AD4" t="s">
        <v>463</v>
      </c>
      <c r="AE4" t="s">
        <v>464</v>
      </c>
      <c r="AF4" t="s">
        <v>465</v>
      </c>
      <c r="AG4" t="s">
        <v>466</v>
      </c>
      <c r="AH4" t="s">
        <v>467</v>
      </c>
      <c r="AI4" t="s">
        <v>468</v>
      </c>
      <c r="AJ4" t="s">
        <v>469</v>
      </c>
      <c r="AK4" t="s">
        <v>470</v>
      </c>
      <c r="AL4" t="s">
        <v>471</v>
      </c>
      <c r="AM4" t="s">
        <v>472</v>
      </c>
      <c r="AN4" t="s">
        <v>473</v>
      </c>
      <c r="AO4" t="s">
        <v>474</v>
      </c>
      <c r="AP4" t="s">
        <v>475</v>
      </c>
      <c r="AQ4" t="s">
        <v>476</v>
      </c>
      <c r="AR4" t="s">
        <v>477</v>
      </c>
      <c r="AS4" t="s">
        <v>478</v>
      </c>
      <c r="AT4" t="s">
        <v>479</v>
      </c>
      <c r="AU4" t="s">
        <v>480</v>
      </c>
      <c r="AV4" t="s">
        <v>481</v>
      </c>
      <c r="AW4" t="s">
        <v>482</v>
      </c>
      <c r="AX4" t="s">
        <v>483</v>
      </c>
      <c r="AY4" t="s">
        <v>484</v>
      </c>
      <c r="AZ4" t="s">
        <v>485</v>
      </c>
      <c r="BA4" t="s">
        <v>486</v>
      </c>
      <c r="BB4" t="s">
        <v>487</v>
      </c>
      <c r="BC4" t="s">
        <v>488</v>
      </c>
      <c r="BD4" t="s">
        <v>489</v>
      </c>
      <c r="BE4" t="s">
        <v>490</v>
      </c>
      <c r="BF4" t="s">
        <v>491</v>
      </c>
      <c r="BG4" t="s">
        <v>492</v>
      </c>
      <c r="BH4" t="s">
        <v>493</v>
      </c>
      <c r="BI4" t="s">
        <v>494</v>
      </c>
      <c r="BJ4" t="s">
        <v>495</v>
      </c>
      <c r="BK4" t="s">
        <v>496</v>
      </c>
      <c r="BL4" t="s">
        <v>497</v>
      </c>
      <c r="BM4" t="s">
        <v>498</v>
      </c>
      <c r="BN4" t="s">
        <v>499</v>
      </c>
      <c r="BO4" t="s">
        <v>500</v>
      </c>
      <c r="BP4" t="s">
        <v>501</v>
      </c>
      <c r="BQ4" t="s">
        <v>502</v>
      </c>
      <c r="BR4" t="s">
        <v>503</v>
      </c>
      <c r="BS4" t="s">
        <v>504</v>
      </c>
      <c r="BT4" t="s">
        <v>505</v>
      </c>
      <c r="BU4" t="s">
        <v>506</v>
      </c>
      <c r="BV4" t="s">
        <v>507</v>
      </c>
      <c r="BW4" t="s">
        <v>508</v>
      </c>
      <c r="BX4" t="s">
        <v>509</v>
      </c>
      <c r="BY4" t="s">
        <v>510</v>
      </c>
      <c r="BZ4" t="s">
        <v>511</v>
      </c>
      <c r="CA4" t="s">
        <v>512</v>
      </c>
      <c r="CB4" t="s">
        <v>513</v>
      </c>
      <c r="CC4" t="s">
        <v>514</v>
      </c>
      <c r="CD4" t="s">
        <v>515</v>
      </c>
      <c r="CE4" t="s">
        <v>516</v>
      </c>
      <c r="CF4" t="s">
        <v>517</v>
      </c>
      <c r="CG4" t="s">
        <v>518</v>
      </c>
      <c r="CH4" t="s">
        <v>519</v>
      </c>
      <c r="CI4" t="s">
        <v>520</v>
      </c>
      <c r="CJ4" t="s">
        <v>521</v>
      </c>
      <c r="CK4" t="s">
        <v>522</v>
      </c>
      <c r="CL4" t="s">
        <v>523</v>
      </c>
      <c r="CM4" t="s">
        <v>524</v>
      </c>
      <c r="CN4" t="s">
        <v>525</v>
      </c>
      <c r="CO4" t="s">
        <v>526</v>
      </c>
      <c r="CP4" t="s">
        <v>527</v>
      </c>
      <c r="CQ4" t="s">
        <v>528</v>
      </c>
      <c r="CR4" t="s">
        <v>529</v>
      </c>
      <c r="CS4" t="s">
        <v>530</v>
      </c>
      <c r="CT4" t="s">
        <v>531</v>
      </c>
      <c r="CU4" t="s">
        <v>532</v>
      </c>
      <c r="CV4" t="s">
        <v>533</v>
      </c>
      <c r="CW4" t="s">
        <v>534</v>
      </c>
      <c r="CX4" t="s">
        <v>535</v>
      </c>
      <c r="CY4" t="s">
        <v>536</v>
      </c>
      <c r="CZ4" t="s">
        <v>537</v>
      </c>
      <c r="DA4" t="s">
        <v>538</v>
      </c>
      <c r="DB4" t="s">
        <v>539</v>
      </c>
      <c r="DC4" t="s">
        <v>540</v>
      </c>
      <c r="DD4" t="s">
        <v>541</v>
      </c>
      <c r="DE4" t="s">
        <v>542</v>
      </c>
      <c r="DF4" t="s">
        <v>543</v>
      </c>
      <c r="DG4" t="s">
        <v>544</v>
      </c>
      <c r="DH4" t="s">
        <v>545</v>
      </c>
      <c r="DI4" t="s">
        <v>546</v>
      </c>
      <c r="DJ4" t="s">
        <v>547</v>
      </c>
      <c r="DK4" t="s">
        <v>548</v>
      </c>
      <c r="DL4" t="s">
        <v>549</v>
      </c>
      <c r="DM4" t="s">
        <v>550</v>
      </c>
      <c r="DN4" t="s">
        <v>551</v>
      </c>
      <c r="DO4" t="s">
        <v>552</v>
      </c>
      <c r="DP4" t="s">
        <v>553</v>
      </c>
      <c r="DQ4" t="s">
        <v>554</v>
      </c>
      <c r="DR4" t="s">
        <v>555</v>
      </c>
      <c r="DS4" t="s">
        <v>556</v>
      </c>
      <c r="DT4" t="s">
        <v>557</v>
      </c>
      <c r="DU4" t="s">
        <v>558</v>
      </c>
      <c r="DV4" t="s">
        <v>559</v>
      </c>
      <c r="DW4" t="s">
        <v>560</v>
      </c>
      <c r="DX4" t="s">
        <v>561</v>
      </c>
      <c r="DY4" t="s">
        <v>562</v>
      </c>
      <c r="DZ4" t="s">
        <v>563</v>
      </c>
      <c r="EA4" t="s">
        <v>564</v>
      </c>
      <c r="EB4" t="s">
        <v>565</v>
      </c>
      <c r="EC4" t="s">
        <v>566</v>
      </c>
      <c r="ED4" t="s">
        <v>567</v>
      </c>
      <c r="EE4" t="s">
        <v>568</v>
      </c>
      <c r="EF4" t="s">
        <v>569</v>
      </c>
      <c r="EG4" t="s">
        <v>570</v>
      </c>
      <c r="EH4" t="s">
        <v>571</v>
      </c>
      <c r="EI4" t="s">
        <v>572</v>
      </c>
      <c r="EJ4" t="s">
        <v>573</v>
      </c>
      <c r="EK4" t="s">
        <v>574</v>
      </c>
      <c r="EL4" t="s">
        <v>575</v>
      </c>
      <c r="EM4" t="s">
        <v>576</v>
      </c>
      <c r="EN4" t="s">
        <v>577</v>
      </c>
      <c r="EO4" t="s">
        <v>578</v>
      </c>
      <c r="EP4" t="s">
        <v>579</v>
      </c>
      <c r="EQ4" t="s">
        <v>580</v>
      </c>
      <c r="ER4" t="s">
        <v>581</v>
      </c>
      <c r="ES4" t="s">
        <v>582</v>
      </c>
      <c r="ET4" s="36" t="s">
        <v>583</v>
      </c>
      <c r="EU4" s="34" t="s">
        <v>584</v>
      </c>
    </row>
    <row r="5" spans="1:151">
      <c r="A5" t="s">
        <v>585</v>
      </c>
      <c r="B5" t="str">
        <f>IF(ISBLANK('Capacity Template'!B42),"BLANK",'Capacity Template'!B42)</f>
        <v>Hammersmith and Fulham</v>
      </c>
      <c r="C5" t="str">
        <f>IF(ISBLANK('Capacity Template'!B42),"BLANK",INDEX('Source - LAs List'!$B$2:$B$154,MATCH('Capacity Template'!B42,'Source - LAs List'!$A$2:$A$154,0)))</f>
        <v>E09000013</v>
      </c>
      <c r="D5" t="str">
        <f>IF(ISBLANK('Capacity Template'!B47),"BLANK",'Capacity Template'!B47)</f>
        <v>Johan van Wijgerden</v>
      </c>
      <c r="E5" t="str">
        <f>IF(ISBLANK('Capacity Template'!B48),"BLANK",'Capacity Template'!B48)</f>
        <v>johan.vanwijgerden@lbhf.gov.uk</v>
      </c>
      <c r="F5">
        <f>IF(ISBLANK(INDEX('Capacity Template'!$C$54:$C$71,1)),"BLANK",INDEX('Capacity Template'!$C$54:$C$71,1))</f>
        <v>171</v>
      </c>
      <c r="G5">
        <f>IF(ISBLANK(INDEX('Capacity Template'!$C$54:$C$71,2)),"BLANK",INDEX('Capacity Template'!$C$54:$C$71,2))</f>
        <v>186</v>
      </c>
      <c r="H5">
        <f>IF(ISBLANK(INDEX('Capacity Template'!$C$54:$C$71,3)),"BLANK",INDEX('Capacity Template'!$C$54:$C$71,3))</f>
        <v>16</v>
      </c>
      <c r="I5">
        <f>IF(ISBLANK(INDEX('Capacity Template'!$C$54:$C$71,4)),"BLANK",INDEX('Capacity Template'!$C$54:$C$71,4))</f>
        <v>16</v>
      </c>
      <c r="J5">
        <f>IF(ISBLANK(INDEX('Capacity Template'!$C$54:$C$71,5)),"BLANK",INDEX('Capacity Template'!$C$54:$C$71,5))</f>
        <v>165</v>
      </c>
      <c r="K5">
        <f>IF(ISBLANK(INDEX('Capacity Template'!$C$54:$C$71,6)),"BLANK",INDEX('Capacity Template'!$C$54:$C$71,6))</f>
        <v>171</v>
      </c>
      <c r="L5">
        <f>IF(ISBLANK(INDEX('Capacity Template'!$C$54:$C$71,7)),"BLANK",INDEX('Capacity Template'!$C$54:$C$71,7))</f>
        <v>115</v>
      </c>
      <c r="M5">
        <f>IF(ISBLANK(INDEX('Capacity Template'!$C$54:$C$71,8)),"BLANK",INDEX('Capacity Template'!$C$54:$C$71,8))</f>
        <v>115</v>
      </c>
      <c r="N5">
        <f>IF(ISBLANK(INDEX('Capacity Template'!$C$54:$C$71,9)),"BLANK",INDEX('Capacity Template'!$C$54:$C$71,9))</f>
        <v>1590</v>
      </c>
      <c r="O5">
        <f>IF(ISBLANK(INDEX('Capacity Template'!$C$54:$C$71,10)),"BLANK",INDEX('Capacity Template'!$C$54:$C$71,10))</f>
        <v>1431000</v>
      </c>
      <c r="P5">
        <f>IF(ISBLANK(INDEX('Capacity Template'!$C$54:$C$71,11)),"BLANK",INDEX('Capacity Template'!$C$54:$C$71,11))</f>
        <v>453</v>
      </c>
      <c r="Q5">
        <f>IF(ISBLANK(INDEX('Capacity Template'!$C$54:$C$71,12)),"BLANK",INDEX('Capacity Template'!$C$54:$C$71,12))</f>
        <v>407700</v>
      </c>
      <c r="R5">
        <f>IF(ISBLANK(INDEX('Capacity Template'!$C$54:$C$71,13)),"BLANK",INDEX('Capacity Template'!$C$54:$C$71,13))</f>
        <v>89</v>
      </c>
      <c r="S5">
        <f>IF(ISBLANK(INDEX('Capacity Template'!$C$54:$C$71,14)),"BLANK",INDEX('Capacity Template'!$C$54:$C$71,14))</f>
        <v>105</v>
      </c>
      <c r="T5">
        <f>IF(ISBLANK(INDEX('Capacity Template'!$C$54:$C$71,15)),"BLANK",INDEX('Capacity Template'!$C$54:$C$71,15))</f>
        <v>22</v>
      </c>
      <c r="U5">
        <f>IF(ISBLANK(INDEX('Capacity Template'!$C$54:$C$71,16)),"BLANK",INDEX('Capacity Template'!$C$54:$C$71,16))</f>
        <v>22</v>
      </c>
      <c r="V5">
        <f>IF(ISBLANK(INDEX('Capacity Template'!$C$54:$C$71,17)),"BLANK",INDEX('Capacity Template'!$C$54:$C$71,17))</f>
        <v>115</v>
      </c>
      <c r="W5">
        <f>IF(ISBLANK(INDEX('Capacity Template'!$C$54:$C$71,18)),"BLANK",INDEX('Capacity Template'!$C$54:$C$71,18))</f>
        <v>115</v>
      </c>
      <c r="X5">
        <f>IF(ISBLANK(INDEX('Capacity Template'!$D$54:$D$71,1)),"BLANK",INDEX('Capacity Template'!$D$54:$D$71,1))</f>
        <v>168</v>
      </c>
      <c r="Y5">
        <f>IF(ISBLANK(INDEX('Capacity Template'!$D$54:$D$71,2)),"BLANK",INDEX('Capacity Template'!$D$54:$D$71,2))</f>
        <v>183</v>
      </c>
      <c r="Z5">
        <f>IF(ISBLANK(INDEX('Capacity Template'!$D$54:$D$71,3)),"BLANK",INDEX('Capacity Template'!$D$54:$D$71,3))</f>
        <v>17</v>
      </c>
      <c r="AA5">
        <f>IF(ISBLANK(INDEX('Capacity Template'!$D$54:$D$71,4)),"BLANK",INDEX('Capacity Template'!$D$54:$D$71,4))</f>
        <v>17</v>
      </c>
      <c r="AB5">
        <f>IF(ISBLANK(INDEX('Capacity Template'!$D$54:$D$71,5)),"BLANK",INDEX('Capacity Template'!$D$54:$D$71,5))</f>
        <v>163</v>
      </c>
      <c r="AC5">
        <f>IF(ISBLANK(INDEX('Capacity Template'!$D$54:$D$71,6)),"BLANK",INDEX('Capacity Template'!$D$54:$D$71,6))</f>
        <v>169</v>
      </c>
      <c r="AD5">
        <f>IF(ISBLANK(INDEX('Capacity Template'!$D$54:$D$71,7)),"BLANK",INDEX('Capacity Template'!$D$54:$D$71,7))</f>
        <v>105</v>
      </c>
      <c r="AE5">
        <f>IF(ISBLANK(INDEX('Capacity Template'!$D$54:$D$71,8)),"BLANK",INDEX('Capacity Template'!$D$54:$D$71,8))</f>
        <v>105</v>
      </c>
      <c r="AF5">
        <f>IF(ISBLANK(INDEX('Capacity Template'!$D$54:$D$71,9)),"BLANK",INDEX('Capacity Template'!$D$54:$D$71,9))</f>
        <v>1650</v>
      </c>
      <c r="AG5">
        <f>IF(ISBLANK(INDEX('Capacity Template'!$D$54:$D$71,10)),"BLANK",INDEX('Capacity Template'!$D$54:$D$71,10))</f>
        <v>1431000</v>
      </c>
      <c r="AH5">
        <f>IF(ISBLANK(INDEX('Capacity Template'!$D$54:$D$71,11)),"BLANK",INDEX('Capacity Template'!$D$54:$D$71,11))</f>
        <v>466</v>
      </c>
      <c r="AI5">
        <f>IF(ISBLANK(INDEX('Capacity Template'!$D$54:$D$71,12)),"BLANK",INDEX('Capacity Template'!$D$54:$D$71,12))</f>
        <v>419400</v>
      </c>
      <c r="AJ5">
        <f>IF(ISBLANK(INDEX('Capacity Template'!$D$54:$D$71,13)),"BLANK",INDEX('Capacity Template'!$D$54:$D$71,13))</f>
        <v>92</v>
      </c>
      <c r="AK5">
        <f>IF(ISBLANK(INDEX('Capacity Template'!$D$54:$D$71,14)),"BLANK",INDEX('Capacity Template'!$D$54:$D$71,14))</f>
        <v>114</v>
      </c>
      <c r="AL5">
        <f>IF(ISBLANK(INDEX('Capacity Template'!$D$54:$D$71,15)),"BLANK",INDEX('Capacity Template'!$D$54:$D$71,15))</f>
        <v>27</v>
      </c>
      <c r="AM5">
        <f>IF(ISBLANK(INDEX('Capacity Template'!$D$54:$D$71,16)),"BLANK",INDEX('Capacity Template'!$D$54:$D$71,16))</f>
        <v>27</v>
      </c>
      <c r="AN5">
        <f>IF(ISBLANK(INDEX('Capacity Template'!$D$54:$D$71,17)),"BLANK",INDEX('Capacity Template'!$D$54:$D$71,17))</f>
        <v>124</v>
      </c>
      <c r="AO5">
        <f>IF(ISBLANK(INDEX('Capacity Template'!$D$54:$D$71,18)),"BLANK",INDEX('Capacity Template'!$D$54:$D$71,18))</f>
        <v>124</v>
      </c>
      <c r="AP5">
        <f>IF(ISBLANK(INDEX('Capacity Template'!$E$54:$E$71,1)),"BLANK",INDEX('Capacity Template'!$E$54:$E$71,1))</f>
        <v>173.00640000000001</v>
      </c>
      <c r="AQ5">
        <f>IF(ISBLANK(INDEX('Capacity Template'!$E$54:$E$71,2)),"BLANK",INDEX('Capacity Template'!$E$54:$E$71,2))</f>
        <v>193.45340000000002</v>
      </c>
      <c r="AR5">
        <f>IF(ISBLANK(INDEX('Capacity Template'!$E$54:$E$71,3)),"BLANK",INDEX('Capacity Template'!$E$54:$E$71,3))</f>
        <v>17.506600000000002</v>
      </c>
      <c r="AS5">
        <f>IF(ISBLANK(INDEX('Capacity Template'!$E$54:$E$71,4)),"BLANK",INDEX('Capacity Template'!$E$54:$E$71,4))</f>
        <v>17.506600000000002</v>
      </c>
      <c r="AT5">
        <f>IF(ISBLANK(INDEX('Capacity Template'!$E$54:$E$71,5)),"BLANK",INDEX('Capacity Template'!$E$54:$E$71,5))</f>
        <v>167.85740000000001</v>
      </c>
      <c r="AU5">
        <f>IF(ISBLANK(INDEX('Capacity Template'!$E$54:$E$71,6)),"BLANK",INDEX('Capacity Template'!$E$54:$E$71,6))</f>
        <v>174.03620000000001</v>
      </c>
      <c r="AV5">
        <f>IF(ISBLANK(INDEX('Capacity Template'!$E$54:$E$71,7)),"BLANK",INDEX('Capacity Template'!$E$54:$E$71,7))</f>
        <v>108.129</v>
      </c>
      <c r="AW5">
        <f>IF(ISBLANK(INDEX('Capacity Template'!$E$54:$E$71,8)),"BLANK",INDEX('Capacity Template'!$E$54:$E$71,8))</f>
        <v>108.129</v>
      </c>
      <c r="AX5">
        <f>IF(ISBLANK(INDEX('Capacity Template'!$E$54:$E$71,9)),"BLANK",INDEX('Capacity Template'!$E$54:$E$71,9))</f>
        <v>1653.8588</v>
      </c>
      <c r="AY5">
        <f>IF(ISBLANK(INDEX('Capacity Template'!$E$54:$E$71,10)),"BLANK",INDEX('Capacity Template'!$E$54:$E$71,10))</f>
        <v>1473644</v>
      </c>
      <c r="AZ5">
        <f>IF(ISBLANK(INDEX('Capacity Template'!$E$54:$E$71,11)),"BLANK",INDEX('Capacity Template'!$E$54:$E$71,11))</f>
        <v>479.88680000000005</v>
      </c>
      <c r="BA5">
        <f>IF(ISBLANK(INDEX('Capacity Template'!$E$54:$E$71,12)),"BLANK",INDEX('Capacity Template'!$E$54:$E$71,12))</f>
        <v>431898</v>
      </c>
      <c r="BB5">
        <f>IF(ISBLANK(INDEX('Capacity Template'!$E$54:$E$71,13)),"BLANK",INDEX('Capacity Template'!$E$54:$E$71,13))</f>
        <v>94.741600000000005</v>
      </c>
      <c r="BC5">
        <f>IF(ISBLANK(INDEX('Capacity Template'!$E$54:$E$71,14)),"BLANK",INDEX('Capacity Template'!$E$54:$E$71,14))</f>
        <v>117.39720000000001</v>
      </c>
      <c r="BD5">
        <f>IF(ISBLANK(INDEX('Capacity Template'!$E$54:$E$71,15)),"BLANK",INDEX('Capacity Template'!$E$54:$E$71,15))</f>
        <v>27.804600000000001</v>
      </c>
      <c r="BE5">
        <f>IF(ISBLANK(INDEX('Capacity Template'!$E$54:$E$71,16)),"BLANK",INDEX('Capacity Template'!$E$54:$E$71,16))</f>
        <v>27.804600000000001</v>
      </c>
      <c r="BF5">
        <f>IF(ISBLANK(INDEX('Capacity Template'!$E$54:$E$71,17)),"BLANK",INDEX('Capacity Template'!$E$54:$E$71,17))</f>
        <v>127.6952</v>
      </c>
      <c r="BG5">
        <f>IF(ISBLANK(INDEX('Capacity Template'!$E$54:$E$71,18)),"BLANK",INDEX('Capacity Template'!$E$54:$E$71,18))</f>
        <v>127.6952</v>
      </c>
      <c r="BH5" t="str">
        <f>IF(ISBLANK(INDEX('Capacity Template'!$F$54:$F$71,1)),"BLANK",INDEX('Capacity Template'!$F$54:$F$71,1))</f>
        <v>2023/24 estimated based on 2022/23, plus 2.98% for demographic growth</v>
      </c>
      <c r="BI5" t="str">
        <f>IF(ISBLANK(INDEX('Capacity Template'!$F$54:$F$71,2)),"BLANK",INDEX('Capacity Template'!$F$54:$F$71,2))</f>
        <v>Includes additional 5 commissioned beds@ farm Lane</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193</v>
      </c>
      <c r="CA5">
        <f>IF(ISBLANK(INDEX('Capacity Template'!$C$75:$C$92,2)),"BLANK",INDEX('Capacity Template'!$C$75:$C$92,2))</f>
        <v>183</v>
      </c>
      <c r="CB5">
        <f>IF(ISBLANK(INDEX('Capacity Template'!$C$75:$C$92,3)),"BLANK",INDEX('Capacity Template'!$C$75:$C$92,3))</f>
        <v>18</v>
      </c>
      <c r="CC5">
        <f>IF(ISBLANK(INDEX('Capacity Template'!$C$75:$C$92,4)),"BLANK",INDEX('Capacity Template'!$C$75:$C$92,4))</f>
        <v>18</v>
      </c>
      <c r="CD5">
        <f>IF(ISBLANK(INDEX('Capacity Template'!$C$75:$C$92,5)),"BLANK",INDEX('Capacity Template'!$C$75:$C$92,5))</f>
        <v>174</v>
      </c>
      <c r="CE5">
        <f>IF(ISBLANK(INDEX('Capacity Template'!$C$75:$C$92,6)),"BLANK",INDEX('Capacity Template'!$C$75:$C$92,6))</f>
        <v>173</v>
      </c>
      <c r="CF5">
        <f>IF(ISBLANK(INDEX('Capacity Template'!$C$75:$C$92,7)),"BLANK",INDEX('Capacity Template'!$C$75:$C$92,7))</f>
        <v>108</v>
      </c>
      <c r="CG5">
        <f>IF(ISBLANK(INDEX('Capacity Template'!$C$75:$C$92,8)),"BLANK",INDEX('Capacity Template'!$C$75:$C$92,8))</f>
        <v>108</v>
      </c>
      <c r="CH5">
        <f>IF(ISBLANK(INDEX('Capacity Template'!$C$75:$C$92,9)),"BLANK",INDEX('Capacity Template'!$C$75:$C$92,9))</f>
        <v>1960</v>
      </c>
      <c r="CI5">
        <f>IF(ISBLANK(INDEX('Capacity Template'!$C$75:$C$92,10)),"BLANK",INDEX('Capacity Template'!$C$75:$C$92,10))</f>
        <v>128010</v>
      </c>
      <c r="CJ5">
        <f>IF(ISBLANK(INDEX('Capacity Template'!$C$75:$C$92,11)),"BLANK",INDEX('Capacity Template'!$C$75:$C$92,11))</f>
        <v>582</v>
      </c>
      <c r="CK5">
        <f>IF(ISBLANK(INDEX('Capacity Template'!$C$75:$C$92,12)),"BLANK",INDEX('Capacity Template'!$C$75:$C$92,12))</f>
        <v>37726</v>
      </c>
      <c r="CL5">
        <f>IF(ISBLANK(INDEX('Capacity Template'!$C$75:$C$92,13)),"BLANK",INDEX('Capacity Template'!$C$75:$C$92,13))</f>
        <v>117</v>
      </c>
      <c r="CM5">
        <f>IF(ISBLANK(INDEX('Capacity Template'!$C$75:$C$92,14)),"BLANK",INDEX('Capacity Template'!$C$75:$C$92,14))</f>
        <v>117</v>
      </c>
      <c r="CN5">
        <f>IF(ISBLANK(INDEX('Capacity Template'!$C$75:$C$92,15)),"BLANK",INDEX('Capacity Template'!$C$75:$C$92,15))</f>
        <v>28</v>
      </c>
      <c r="CO5">
        <f>IF(ISBLANK(INDEX('Capacity Template'!$C$75:$C$92,16)),"BLANK",INDEX('Capacity Template'!$C$75:$C$92,16))</f>
        <v>28</v>
      </c>
      <c r="CP5">
        <f>IF(ISBLANK(INDEX('Capacity Template'!$C$75:$C$92,17)),"BLANK",INDEX('Capacity Template'!$C$75:$C$92,17))</f>
        <v>128</v>
      </c>
      <c r="CQ5">
        <f>IF(ISBLANK(INDEX('Capacity Template'!$C$75:$C$92,18)),"BLANK",INDEX('Capacity Template'!$C$75:$C$92,18))</f>
        <v>128</v>
      </c>
      <c r="CR5">
        <f>IF(ISBLANK(INDEX('Capacity Template'!$D$75:$D$92,1)),"BLANK",INDEX('Capacity Template'!$D$75:$D$92,1))</f>
        <v>96</v>
      </c>
      <c r="CS5">
        <f>IF(ISBLANK(INDEX('Capacity Template'!$D$75:$D$92,2)),"BLANK",INDEX('Capacity Template'!$D$75:$D$92,2))</f>
        <v>95</v>
      </c>
      <c r="CT5">
        <f>IF(ISBLANK(INDEX('Capacity Template'!$D$75:$D$92,3)),"BLANK",INDEX('Capacity Template'!$D$75:$D$92,3))</f>
        <v>95</v>
      </c>
      <c r="CU5">
        <f>IF(ISBLANK(INDEX('Capacity Template'!$D$75:$D$92,4)),"BLANK",INDEX('Capacity Template'!$D$75:$D$92,4))</f>
        <v>95</v>
      </c>
      <c r="CV5">
        <f>IF(ISBLANK(INDEX('Capacity Template'!$D$75:$D$92,5)),"BLANK",INDEX('Capacity Template'!$D$75:$D$92,5))</f>
        <v>97</v>
      </c>
      <c r="CW5">
        <f>IF(ISBLANK(INDEX('Capacity Template'!$D$75:$D$92,6)),"BLANK",INDEX('Capacity Template'!$D$75:$D$92,6))</f>
        <v>99</v>
      </c>
      <c r="CX5">
        <f>IF(ISBLANK(INDEX('Capacity Template'!$D$75:$D$92,7)),"BLANK",INDEX('Capacity Template'!$D$75:$D$92,7))</f>
        <v>97</v>
      </c>
      <c r="CY5">
        <f>IF(ISBLANK(INDEX('Capacity Template'!$D$75:$D$92,8)),"BLANK",INDEX('Capacity Template'!$D$75:$D$92,8))</f>
        <v>97</v>
      </c>
      <c r="CZ5">
        <f>IF(ISBLANK(INDEX('Capacity Template'!$D$75:$D$92,9)),"BLANK",INDEX('Capacity Template'!$D$75:$D$92,9))</f>
        <v>84</v>
      </c>
      <c r="DA5">
        <f>IF(ISBLANK(INDEX('Capacity Template'!$D$75:$D$92,10)),"BLANK",INDEX('Capacity Template'!$D$75:$D$92,10))</f>
        <v>84</v>
      </c>
      <c r="DB5">
        <f>IF(ISBLANK(INDEX('Capacity Template'!$D$75:$D$92,11)),"BLANK",INDEX('Capacity Template'!$D$75:$D$92,11))</f>
        <v>82</v>
      </c>
      <c r="DC5">
        <f>IF(ISBLANK(INDEX('Capacity Template'!$D$75:$D$92,12)),"BLANK",INDEX('Capacity Template'!$D$75:$D$92,12))</f>
        <v>82</v>
      </c>
      <c r="DD5">
        <f>IF(ISBLANK(INDEX('Capacity Template'!$D$75:$D$92,13)),"BLANK",INDEX('Capacity Template'!$D$75:$D$92,13))</f>
        <v>81</v>
      </c>
      <c r="DE5">
        <f>IF(ISBLANK(INDEX('Capacity Template'!$D$75:$D$92,14)),"BLANK",INDEX('Capacity Template'!$D$75:$D$92,14))</f>
        <v>81</v>
      </c>
      <c r="DF5">
        <f>IF(ISBLANK(INDEX('Capacity Template'!$D$75:$D$92,15)),"BLANK",INDEX('Capacity Template'!$D$75:$D$92,15))</f>
        <v>97</v>
      </c>
      <c r="DG5">
        <f>IF(ISBLANK(INDEX('Capacity Template'!$D$75:$D$92,16)),"BLANK",INDEX('Capacity Template'!$D$75:$D$92,16))</f>
        <v>97</v>
      </c>
      <c r="DH5">
        <f>IF(ISBLANK(INDEX('Capacity Template'!$D$75:$D$92,17)),"BLANK",INDEX('Capacity Template'!$D$75:$D$92,17))</f>
        <v>97</v>
      </c>
      <c r="DI5">
        <f>IF(ISBLANK(INDEX('Capacity Template'!$D$75:$D$92,18)),"BLANK",INDEX('Capacity Template'!$D$75:$D$92,18))</f>
        <v>97</v>
      </c>
      <c r="DJ5" t="str">
        <f>IF(ISBLANK(INDEX('Capacity Template'!$E$75:$E$92,1)),"BLANK",INDEX('Capacity Template'!$E$75:$E$92,1))</f>
        <v>A - Capacity situation means most people have to wait for support and / or receive alternative support.</v>
      </c>
      <c r="DK5" t="str">
        <f>IF(ISBLANK(INDEX('Capacity Template'!$E$75:$E$92,2)),"BLANK",INDEX('Capacity Template'!$E$75:$E$92,2))</f>
        <v>A - Capacity situation means most people have to wait for support and / or receive alternative support.</v>
      </c>
      <c r="DL5" t="str">
        <f>IF(ISBLANK(INDEX('Capacity Template'!$E$75:$E$92,3)),"BLANK",INDEX('Capacity Template'!$E$75:$E$92,3))</f>
        <v>A - Capacity situation means most people have to wait for support and / or receive alternative support.</v>
      </c>
      <c r="DM5" t="str">
        <f>IF(ISBLANK(INDEX('Capacity Template'!$E$75:$E$92,4)),"BLANK",INDEX('Capacity Template'!$E$75:$E$92,4))</f>
        <v>A - Capacity situation means most people have to wait for support and / or receive alternative support.</v>
      </c>
      <c r="DN5" t="str">
        <f>IF(ISBLANK(INDEX('Capacity Template'!$E$75:$E$92,5)),"BLANK",INDEX('Capacity Template'!$E$75:$E$92,5))</f>
        <v>A - Capacity situation means most people have to wait for support and / or receive alternative support.</v>
      </c>
      <c r="DO5" t="str">
        <f>IF(ISBLANK(INDEX('Capacity Template'!$E$75:$E$92,6)),"BLANK",INDEX('Capacity Template'!$E$75:$E$92,6))</f>
        <v>A - Capacity situation means most people have to wait for support and / or receive alternative support.</v>
      </c>
      <c r="DP5" t="str">
        <f>IF(ISBLANK(INDEX('Capacity Template'!$E$75:$E$92,7)),"BLANK",INDEX('Capacity Template'!$E$75:$E$92,7))</f>
        <v>A - Capacity situation means most people have to wait for support and / or receive alternative support.</v>
      </c>
      <c r="DQ5" t="str">
        <f>IF(ISBLANK(INDEX('Capacity Template'!$E$75:$E$92,8)),"BLANK",INDEX('Capacity Template'!$E$75:$E$92,8))</f>
        <v>A - Capacity situation means most people have to wait for support and / or receive alternative support.</v>
      </c>
      <c r="DR5" t="str">
        <f>IF(ISBLANK(INDEX('Capacity Template'!$E$75:$E$92,9)),"BLANK",INDEX('Capacity Template'!$E$75:$E$92,9))</f>
        <v xml:space="preserve">D - Capacity situation means there is available capacity and often choice for people about their service / provider. </v>
      </c>
      <c r="DS5" t="str">
        <f>IF(ISBLANK(INDEX('Capacity Template'!$E$75:$E$92,10)),"BLANK",INDEX('Capacity Template'!$E$75:$E$92,10))</f>
        <v xml:space="preserve">D - Capacity situation means there is available capacity and often choice for people about their service / provider. </v>
      </c>
      <c r="DT5" t="str">
        <f>IF(ISBLANK(INDEX('Capacity Template'!$E$75:$E$92,11)),"BLANK",INDEX('Capacity Template'!$E$75:$E$92,11))</f>
        <v xml:space="preserve">D - Capacity situation means there is available capacity and often choice for people about their service / provider. </v>
      </c>
      <c r="DU5" t="str">
        <f>IF(ISBLANK(INDEX('Capacity Template'!$E$75:$E$92,12)),"BLANK",INDEX('Capacity Template'!$E$75:$E$92,12))</f>
        <v xml:space="preserve">D - Capacity situation means there is available capacity and often choice for people about their service / provider. </v>
      </c>
      <c r="DV5" t="str">
        <f>IF(ISBLANK(INDEX('Capacity Template'!$E$75:$E$92,13)),"BLANK",INDEX('Capacity Template'!$E$75:$E$92,13))</f>
        <v xml:space="preserve">D - Capacity situation means there is available capacity and often choice for people about their service / provider. </v>
      </c>
      <c r="DW5" t="str">
        <f>IF(ISBLANK(INDEX('Capacity Template'!$E$75:$E$92,14)),"BLANK",INDEX('Capacity Template'!$E$75:$E$92,14))</f>
        <v xml:space="preserve">D - Capacity situation means there is available capacity and often choice for people about their service / provider. </v>
      </c>
      <c r="DX5" t="str">
        <f>IF(ISBLANK(INDEX('Capacity Template'!$E$75:$E$92,15)),"BLANK",INDEX('Capacity Template'!$E$75:$E$92,15))</f>
        <v>A - Capacity situation means most people have to wait for support and / or receive alternative support.</v>
      </c>
      <c r="DY5" t="str">
        <f>IF(ISBLANK(INDEX('Capacity Template'!$E$75:$E$92,16)),"BLANK",INDEX('Capacity Template'!$E$75:$E$92,16))</f>
        <v>A - Capacity situation means most people have to wait for support and / or receive alternative support.</v>
      </c>
      <c r="DZ5" t="str">
        <f>IF(ISBLANK(INDEX('Capacity Template'!$E$75:$E$92,17)),"BLANK",INDEX('Capacity Template'!$E$75:$E$92,17))</f>
        <v>A - Capacity situation means most people have to wait for support and / or receive alternative support.</v>
      </c>
      <c r="EA5" t="str">
        <f>IF(ISBLANK(INDEX('Capacity Template'!$E$75:$E$92,18)),"BLANK",INDEX('Capacity Template'!$E$75:$E$92,18))</f>
        <v>A - Capacity situation means most people have to wait for support and / or receive alternative support.</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37">
        <v>1</v>
      </c>
      <c r="EU5" s="34"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33C37223A524468F3554DAE2272AB9" ma:contentTypeVersion="20" ma:contentTypeDescription="Create a new document." ma:contentTypeScope="" ma:versionID="ae65a01c734d6402be9ac1557626a4e2">
  <xsd:schema xmlns:xsd="http://www.w3.org/2001/XMLSchema" xmlns:xs="http://www.w3.org/2001/XMLSchema" xmlns:p="http://schemas.microsoft.com/office/2006/metadata/properties" xmlns:ns2="4c6f1b2f-02f1-432b-9a6c-671f0cdf7787" xmlns:ns3="96642d4f-39ba-4a96-904f-8e4e571e8a78" xmlns:ns4="d202d31c-686c-4115-a7b9-5cc891ed602b" targetNamespace="http://schemas.microsoft.com/office/2006/metadata/properties" ma:root="true" ma:fieldsID="38f77b5b4c5ebf88c04c87f62b744d73" ns2:_="" ns3:_="" ns4:_="">
    <xsd:import namespace="4c6f1b2f-02f1-432b-9a6c-671f0cdf7787"/>
    <xsd:import namespace="96642d4f-39ba-4a96-904f-8e4e571e8a78"/>
    <xsd:import namespace="d202d31c-686c-4115-a7b9-5cc891ed60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Valid_x0020_From" minOccurs="0"/>
                <xsd:element ref="ns2:Valid_x0020_To_x0020_Date_x0020__x0028_DD_x002d_MM_x002d_YYYY_x0029_"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4: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6f1b2f-02f1-432b-9a6c-671f0cdf77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Valid_x0020_From" ma:index="12" nillable="true" ma:displayName="Valid From Date (DD-MM-YYYY)" ma:description="03-12-2018" ma:format="Dropdown" ma:internalName="Valid_x0020_From">
      <xsd:simpleType>
        <xsd:restriction base="dms:Text">
          <xsd:maxLength value="255"/>
        </xsd:restriction>
      </xsd:simpleType>
    </xsd:element>
    <xsd:element name="Valid_x0020_To_x0020_Date_x0020__x0028_DD_x002d_MM_x002d_YYYY_x0029_" ma:index="13" nillable="true" ma:displayName="Valid To Date (DD-MM-YYYY)" ma:internalName="Valid_x0020_To_x0020_Date_x0020__x0028_DD_x002d_MM_x002d_YYYY_x0029_">
      <xsd:simpleType>
        <xsd:restriction base="dms:Text">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8bb61a9-1cb6-416b-8dcb-4ddbf3c41eef" ma:termSetId="09814cd3-568e-fe90-9814-8d621ff8fb84" ma:anchorId="fba54fb3-c3e1-fe81-a776-ca4b69148c4d" ma:open="true" ma:isKeyword="false">
      <xsd:complexType>
        <xsd:sequence>
          <xsd:element ref="pc:Terms" minOccurs="0" maxOccurs="1"/>
        </xsd:sequence>
      </xsd:complexType>
    </xsd:element>
    <xsd:element name="_Flow_SignoffStatus" ma:index="26" nillable="true" ma:displayName="Sign-off status" ma:internalName="Sign_x002d_off_x0020_status">
      <xsd:simpleType>
        <xsd:restriction base="dms:Text"/>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642d4f-39ba-4a96-904f-8e4e571e8a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02d31c-686c-4115-a7b9-5cc891ed602b"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626f721d-9284-462f-a654-e7dbfe7f6340}" ma:internalName="TaxCatchAll" ma:showField="CatchAllData" ma:web="96642d4f-39ba-4a96-904f-8e4e571e8a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202d31c-686c-4115-a7b9-5cc891ed602b" xsi:nil="true"/>
    <SharedWithUsers xmlns="96642d4f-39ba-4a96-904f-8e4e571e8a78">
      <UserInfo>
        <DisplayName>Coughlan, Cara</DisplayName>
        <AccountId>45334</AccountId>
        <AccountType/>
      </UserInfo>
      <UserInfo>
        <DisplayName>Archer, Katelin</DisplayName>
        <AccountId>50201</AccountId>
        <AccountType/>
      </UserInfo>
    </SharedWithUsers>
    <lcf76f155ced4ddcb4097134ff3c332f xmlns="4c6f1b2f-02f1-432b-9a6c-671f0cdf7787">
      <Terms xmlns="http://schemas.microsoft.com/office/infopath/2007/PartnerControls"/>
    </lcf76f155ced4ddcb4097134ff3c332f>
    <Valid_x0020_To_x0020_Date_x0020__x0028_DD_x002d_MM_x002d_YYYY_x0029_ xmlns="4c6f1b2f-02f1-432b-9a6c-671f0cdf7787" xsi:nil="true"/>
    <Valid_x0020_From xmlns="4c6f1b2f-02f1-432b-9a6c-671f0cdf7787" xsi:nil="true"/>
    <_Flow_SignoffStatus xmlns="4c6f1b2f-02f1-432b-9a6c-671f0cdf7787" xsi:nil="true"/>
  </documentManagement>
</p:properties>
</file>

<file path=customXml/itemProps1.xml><?xml version="1.0" encoding="utf-8"?>
<ds:datastoreItem xmlns:ds="http://schemas.openxmlformats.org/officeDocument/2006/customXml" ds:itemID="{535F5376-0B25-484E-AEDF-275E50B24666}"/>
</file>

<file path=customXml/itemProps2.xml><?xml version="1.0" encoding="utf-8"?>
<ds:datastoreItem xmlns:ds="http://schemas.openxmlformats.org/officeDocument/2006/customXml" ds:itemID="{E0C004E8-2EDD-4928-8D4B-E99B79464E83}"/>
</file>

<file path=customXml/itemProps3.xml><?xml version="1.0" encoding="utf-8"?>
<ds:datastoreItem xmlns:ds="http://schemas.openxmlformats.org/officeDocument/2006/customXml" ds:itemID="{FEC2A482-DF6E-4614-90B0-810311764AF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Van Wijgerden Johan: H&amp;F</cp:lastModifiedBy>
  <cp:revision>1</cp:revision>
  <dcterms:created xsi:type="dcterms:W3CDTF">2023-05-31T15:54:43Z</dcterms:created>
  <dcterms:modified xsi:type="dcterms:W3CDTF">2023-08-01T14:22:40Z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0x0101004733C37223A524468F3554DAE2272AB9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