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55C9B76F-7BF4-48BC-9DAF-6258B34C091E}" xr6:coauthVersionLast="47" xr6:coauthVersionMax="47" xr10:uidLastSave="{00000000-0000-0000-0000-000000000000}"/>
  <bookViews>
    <workbookView xWindow="-120" yWindow="-120" windowWidth="29040" windowHeight="1584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5" l="1"/>
  <c r="P5" i="5"/>
  <c r="O5" i="5"/>
  <c r="M5" i="5"/>
  <c r="L5" i="5"/>
  <c r="K5" i="5"/>
  <c r="J5" i="5"/>
  <c r="I5" i="5"/>
  <c r="H5" i="5"/>
  <c r="G5" i="5"/>
  <c r="F5" i="5"/>
  <c r="E5" i="5"/>
  <c r="C5" i="5"/>
  <c r="B5" i="5"/>
  <c r="R3" i="5"/>
  <c r="Q3" i="5"/>
  <c r="P3" i="5"/>
  <c r="O3" i="5"/>
  <c r="N3" i="5"/>
  <c r="M3" i="5"/>
  <c r="L3" i="5"/>
  <c r="K3" i="5"/>
  <c r="J3" i="5"/>
  <c r="I3" i="5"/>
  <c r="H3" i="5"/>
  <c r="G3" i="5"/>
  <c r="F3" i="5"/>
  <c r="E3" i="5"/>
  <c r="D3" i="5"/>
  <c r="C3" i="5"/>
  <c r="B3" i="5"/>
  <c r="B45" i="2"/>
  <c r="N5" i="5" s="1"/>
  <c r="C44" i="2"/>
  <c r="C43" i="2"/>
  <c r="C42" i="2"/>
  <c r="B19" i="2"/>
  <c r="D5" i="5" s="1"/>
  <c r="B29" i="6"/>
  <c r="C29" i="6" s="1"/>
  <c r="B28" i="6"/>
  <c r="C28" i="6" s="1"/>
  <c r="C25" i="6"/>
  <c r="B25" i="6"/>
  <c r="B24" i="6"/>
  <c r="C24" i="6" s="1"/>
  <c r="B23" i="6"/>
  <c r="C23" i="6" s="1"/>
  <c r="C22" i="6"/>
  <c r="B22" i="6"/>
  <c r="C21" i="6"/>
  <c r="B21" i="6"/>
  <c r="B26" i="6" l="1"/>
  <c r="C26" i="6" s="1"/>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<sst xmlns="http://schemas.openxmlformats.org/spreadsheetml/2006/main" count="428" uniqueCount="404">
  <si>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</si>
  <si>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</si>
  <si>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</si>
  <si>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</si>
  <si>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</si>
  <si>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</si>
  <si>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</si>
  <si>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</si>
  <si>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</si>
  <si>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</si>
  <si>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</si>
  <si>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</si>
  <si>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</si>
  <si>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</si>
  <si>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</si>
  <si>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</si>
  <si>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</si>
  <si>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</si>
  <si>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</si>
  <si>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</si>
  <si>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</si>
  <si>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</si>
  <si>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</si>
  <si>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</si>
  <si>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</si>
  <si>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</si>
  <si>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</si>
  <si>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</si>
  <si>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</si>
  <si>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</si>
  <si>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</si>
  <si>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</si>
  <si>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</si>
  <si>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</si>
  <si>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</si>
  <si>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</si>
  <si>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</si>
  <si>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</si>
  <si>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</si>
  <si>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</si>
  <si>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</si>
  <si>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</si>
  <si>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</si>
  <si>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</si>
  <si>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</si>
  <si>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</si>
  <si>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</si>
  <si>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</si>
  <si>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</si>
  <si>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</si>
  <si>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</si>
  <si>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</si>
  <si>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</si>
  <si>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</si>
  <si>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</si>
  <si>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</si>
  <si>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</si>
  <si>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</si>
  <si>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</si>
  <si>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</si>
  <si>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</si>
  <si>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</si>
  <si>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</si>
  <si>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</si>
  <si>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</si>
  <si>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</si>
  <si>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</si>
  <si>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</si>
  <si>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</si>
  <si>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</si>
  <si>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</si>
  <si>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</si>
  <si>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</si>
  <si>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</si>
  <si>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</si>
  <si>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</si>
  <si>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</si>
  <si>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</si>
  <si>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</si>
  <si>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</si>
  <si>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</si>
  <si>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</si>
  <si>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</si>
  <si>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</si>
  <si>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</si>
  <si>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</si>
  <si>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</si>
  <si>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</si>
  <si>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</si>
  <si>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</si>
  <si>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</si>
  <si>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</si>
  <si>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</si>
  <si>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</si>
  <si>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</si>
  <si>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</si>
  <si>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</si>
  <si>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</si>
  <si>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</si>
  <si>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</si>
  <si>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</si>
  <si>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</si>
  <si>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</si>
  <si>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</si>
  <si>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</si>
  <si>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</si>
  <si>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</si>
  <si>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</si>
  <si>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</si>
  <si>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</si>
  <si>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</si>
  <si>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</si>
  <si>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</si>
  <si>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</si>
  <si>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</si>
  <si>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</si>
  <si>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</si>
  <si>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</si>
  <si>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</si>
  <si>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</si>
  <si>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</si>
  <si>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</si>
  <si>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</si>
  <si>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</si>
  <si>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</si>
  <si>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</si>
  <si>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</si>
  <si>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</si>
  <si>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</si>
  <si>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</si>
  <si>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</si>
  <si>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</si>
  <si>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</si>
  <si>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</si>
  <si>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</si>
  <si>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</si>
  <si>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</si>
  <si>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</si>
  <si>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</si>
  <si>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</si>
  <si>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</si>
  <si>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</si>
  <si>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</si>
  <si>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</si>
  <si>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</si>
  <si>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</si>
  <si>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</si>
  <si>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</si>
  <si>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</si>
  <si>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</si>
  <si>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</si>
  <si>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</si>
  <si>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</si>
  <si>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</si>
  <si>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</si>
  <si>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</si>
  <si>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</si>
  <si>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</si>
  <si>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</si>
  <si>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</si>
  <si>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</si>
  <si>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</si>
  <si>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</si>
  <si>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</si>
  <si>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</si>
  <si>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</si>
  <si>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</si>
  <si>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</si>
  <si>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</si>
  <si>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</si>
  <si>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</si>
  <si>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</si>
  <si>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</si>
  <si>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</si>
  <si>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</si>
  <si>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</si>
  <si>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</si>
  <si>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</si>
  <si>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</si>
  <si>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</si>
  <si>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</si>
  <si>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</si>
  <si>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</si>
  <si>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</si>
  <si>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</si>
  <si>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</si>
  <si>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</si>
  <si>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</si>
  <si>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</si>
  <si>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</si>
  <si>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</si>
  <si>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</si>
  <si>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</si>
  <si>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</si>
  <si>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</si>
  <si>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</si>
  <si>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</si>
  <si>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</si>
  <si>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</si>
  <si>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</si>
  <si>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</si>
  <si>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</si>
  <si>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</si>
  <si>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</si>
  <si>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</si>
  <si>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</si>
  <si>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</si>
  <si>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</si>
  <si>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</si>
  <si>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</si>
  <si>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</si>
  <si>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</si>
  <si>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</si>
  <si>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</si>
  <si>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</si>
  <si>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</si>
  <si>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</si>
  <si>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</si>
  <si>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</si>
  <si>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</si>
  <si>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</si>
  <si>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</si>
  <si>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</si>
  <si>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</si>
  <si>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</si>
  <si>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</si>
  <si>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</si>
  <si>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</si>
  <si>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</si>
  <si>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</si>
  <si>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</si>
  <si>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</si>
  <si>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</si>
  <si>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</si>
  <si>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</si>
  <si>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</si>
  <si>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</si>
  <si>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</si>
  <si>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</si>
  <si>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</si>
  <si>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</si>
  <si>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</si>
  <si>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</si>
  <si>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</si>
  <si>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</si>
  <si>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</si>
  <si>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</si>
  <si>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</si>
  <si>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</si>
  <si>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</si>
  <si>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</si>
  <si>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</si>
  <si>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</si>
  <si>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</si>
  <si>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</si>
  <si>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</si>
  <si>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</si>
  <si>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</si>
  <si>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</si>
  <si>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</si>
  <si>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</si>
  <si>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</si>
  <si>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</si>
  <si>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</si>
  <si>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</si>
  <si>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</si>
  <si>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</si>
  <si>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</si>
  <si>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</si>
  <si>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</si>
  <si>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</si>
  <si>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</si>
  <si>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</si>
  <si>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</si>
  <si>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</si>
  <si>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</si>
  <si>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</si>
  <si>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</si>
  <si>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</si>
  <si>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</si>
  <si>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</si>
  <si>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</si>
  <si>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</si>
  <si>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</si>
  <si>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</si>
  <si>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</si>
  <si>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</si>
  <si>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</si>
  <si>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</si>
  <si>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</si>
  <si>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</si>
  <si>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</si>
  <si>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</si>
  <si>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</si>
  <si>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</si>
  <si>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</si>
  <si>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</si>
  <si>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</si>
  <si>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</si>
  <si>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</si>
  <si>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</si>
  <si>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</si>
  <si>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</si>
  <si>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</si>
  <si>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</si>
  <si>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</si>
  <si>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</si>
  <si>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</si>
  <si>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</si>
  <si>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</si>
  <si>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</si>
  <si>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</si>
  <si>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</si>
  <si>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</si>
  <si>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</si>
  <si>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</si>
  <si>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</si>
  <si>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</si>
  <si>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</si>
  <si>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</si>
  <si>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</si>
  <si>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</si>
  <si>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</si>
  <si>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</si>
  <si>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</si>
  <si>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</si>
  <si>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</si>
  <si>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</si>
  <si>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</si>
  <si>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</si>
  <si>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</si>
  <si>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</si>
  <si>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</si>
  <si>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</si>
  <si>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</si>
  <si>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</si>
  <si>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</si>
  <si>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</si>
  <si>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</si>
  <si>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</si>
  <si>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</si>
  <si>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</si>
  <si>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</si>
  <si>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</si>
  <si>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</si>
  <si>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</si>
  <si>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</si>
  <si>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</si>
  <si>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</si>
  <si>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</si>
  <si>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</si>
  <si>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</si>
  <si>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</si>
  <si>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</si>
  <si>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</si>
  <si>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</si>
  <si>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</si>
  <si>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</si>
  <si>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</si>
  <si>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</si>
  <si>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</si>
  <si>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</si>
  <si>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</si>
  <si>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</si>
  <si>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</si>
  <si>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</si>
  <si>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</si>
  <si>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</si>
  <si>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</si>
  <si>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</si>
  <si>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</si>
  <si>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</si>
  <si>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</si>
  <si>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</si>
  <si>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</si>
  <si>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</si>
  <si>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</si>
  <si>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</si>
  <si>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</si>
  <si>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</si>
  <si>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</si>
  <si>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</si>
  <si>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</si>
  <si>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</si>
  <si>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</si>
  <si>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</si>
  <si>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</si>
  <si>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</si>
  <si>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</si>
  <si>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</si>
  <si>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</si>
  <si>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</si>
  <si>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</si>
  <si>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</si>
  <si>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</si>
  <si>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</si>
  <si>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</si>
  <si>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</si>
  <si>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</si>
  <si>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</si>
  <si>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Nick Murley</t>
  </si>
  <si>
    <t>Nick.Murley@centralbedfordshire.gov.uk</t>
  </si>
  <si>
    <t xml:space="preserve">In previous winters the Council experienced some issue in terms of the capacity available within the homecare contract framework as providers often reached full capacity or were struggling with workforce issue. As a result there was an over reliance on using spot providers to cover in the increased demand for homecare over the winter period. The increase in the 9% fee level and investment in the home care framework has enabled the Council to be confident about the financial resilience of the care market as we approach the Winter period. The capacity in care home placements and home care are important to the ability of the Council to achieve the desired flow through the system and where possible not cause undue delays of people waiting in hospital for care. Whilst there were no people waiting for a home care package w/c 18 September 2023, we recognise that there is likely to be an increase in demand as the number of Covid cases rise as well as those of seaosnal flu. However, we are confident there is additional capacity in the system to deal with the likely pressure the health and care system will see over the Winter months.  </t>
  </si>
  <si>
    <t>As noted in previous submissions the Council has experienced high levels of vacancies and staff turnover rates in the care market which is in part due to the lack of training and poor career progression opportunities. Additional pressure has been placed on the sector by several businesses opening locally, such as an Amazon warehouse, Center Parcs, new out of town retail parks and new supermarkets, with staff leaving to take roles that offer better pay. Similarly the Council is concerned about the impact inflationary pressures and the National Living Wage may have on the sustainability of care providers. As a result the Council has decided that the MSIF Workforce grant will be used to support the 9% fee uplift the Council gave to Adult Social Care providers from 1 April 2023 and to contribute to the costs of the new rates agreed as part of the Adult Social Care Home Care retender exercise that supported a new contract from 1 April 2023.                                                                                                                                                                                                            The 9% fee uplift recognised the impact of the National Living Wage (NLW) increase of 9.7% from the start of the new financial year, as well as an average inflation level of 6.4%. The fee model calculation was promoted by LGA/ADASS in that 70% of staff costs should recognise the NLW increase and that 30% applies to non-staffing costs i.e. general inflation.                                                                                            The new Home Care framework contract will see fees increasing by 13.4%, however it has enabled an increase of 21 new home care providers to Central Bedfordshire. As a consequence of the new contract, no outstanding packages for people were identified w/c 18 September 2023.                                                                                                                                                                              The primary purpose and use of the original MSIF grant allocation (£2.0M) was to improve waiting times (£0.625M) and support the care provider workforce (£0.557M). However, only £0.349M was used to contribution towards the 2023/24 fee increase (£0.487M was used to support 2022/23 fee increases), which will now be increased by the use of the MSIF Workforce Grant, i.e a total of £1.666M.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</si>
</sst>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C5" sqref="C5"/>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workbookViewId="0">
      <selection activeCell="B30" sqref="B30"/>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44</v>
      </c>
    </row>
    <row r="19" spans="1:11" ht="15.75" x14ac:dyDescent="0.25">
      <c r="A19" s="7" t="s">
        <v>9</v>
      </c>
      <c r="B19" s="9">
        <f>IFERROR(INDEX('LA Allocations'!B2:B154,MATCH('Spend return'!B18,'LA Allocations'!A2:A154,0)),"")</f>
        <v>1316999</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186</v>
      </c>
    </row>
    <row r="40" spans="1:3" ht="15.75" x14ac:dyDescent="0.25">
      <c r="A40" s="4" t="s">
        <v>391</v>
      </c>
    </row>
    <row r="41" spans="1:3" ht="15.75" x14ac:dyDescent="0.25">
      <c r="A41" s="6" t="s">
        <v>7</v>
      </c>
      <c r="B41" s="6" t="s">
        <v>8</v>
      </c>
    </row>
    <row r="42" spans="1:3" ht="15.75" x14ac:dyDescent="0.25">
      <c r="A42" s="7" t="s">
        <v>191</v>
      </c>
      <c r="B42" s="16">
        <v>1316999</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0</v>
      </c>
      <c r="C44" s="40" t="str">
        <f>IF(AND(B44&gt;0,B37="No - we are not targeting this area"),"Warning: local authority has reported spend in area that they are not targeting.","")</f>
        <v/>
      </c>
    </row>
    <row r="45" spans="1:3" ht="15.75" x14ac:dyDescent="0.25">
      <c r="A45" s="17" t="s">
        <v>15</v>
      </c>
      <c r="B45" s="9">
        <f>IFERROR(SUM(B42:B44),"")</f>
        <v>1316999</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9" workbookViewId="0">
      <selection activeCell="A19" sqref="A19"/>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403</v>
      </c>
    </row>
    <row r="22" spans="1:16" ht="15.75" x14ac:dyDescent="0.25">
      <c r="A22" s="4" t="s">
        <v>188</v>
      </c>
    </row>
    <row r="23" spans="1:16" ht="360" customHeight="1" x14ac:dyDescent="0.25">
      <c r="A23" s="21" t="s">
        <v>402</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ht="14.45" x14ac:dyDescent="0.35">
      <c r="A151" t="s">
        <v>171</v>
      </c>
      <c r="B151" s="20">
        <v>610750</v>
      </c>
      <c r="C151" t="s">
        <v>350</v>
      </c>
    </row>
    <row r="152" spans="1:3" ht="14.45" x14ac:dyDescent="0.35">
      <c r="A152" t="s">
        <v>172</v>
      </c>
      <c r="B152" s="20">
        <v>2093393</v>
      </c>
      <c r="C152" t="s">
        <v>351</v>
      </c>
    </row>
    <row r="153" spans="1:3" ht="14.45" x14ac:dyDescent="0.35">
      <c r="A153" t="s">
        <v>173</v>
      </c>
      <c r="B153" s="20">
        <v>3626617</v>
      </c>
      <c r="C153" t="s">
        <v>352</v>
      </c>
    </row>
    <row r="154" spans="1:3" ht="14.45" x14ac:dyDescent="0.35">
      <c r="A154" t="s">
        <v>174</v>
      </c>
      <c r="B154" s="20">
        <v>1112947</v>
      </c>
      <c r="C154" t="s">
        <v>353</v>
      </c>
    </row>
    <row r="156" spans="1:3" ht="14.45" x14ac:dyDescent="0.3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Central Bedfordshire</v>
      </c>
      <c r="C5" t="str">
        <f>IF(ISBLANK('Spend return'!B18),"BLANK",INDEX('LA Allocations'!$C$2:$C$154,MATCH('Spend return'!B18,'LA Allocations'!$A$2:$A$154,0)))</f>
        <v>E06000056</v>
      </c>
      <c r="D5">
        <f>IF(ISBLANK('Spend return'!B19),"BLANK",'Spend return'!B19)</f>
        <v>1316999</v>
      </c>
      <c r="E5" t="str">
        <f>IF(ISBLANK('Spend return'!B24),"BLANK",'Spend return'!B24)</f>
        <v>Nick Murley</v>
      </c>
      <c r="F5" t="str">
        <f>IF(ISBLANK('Spend return'!B25),"BLANK",'Spend return'!B25)</f>
        <v>Nick.Murley@centralbedfordshire.gov.uk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1316999</v>
      </c>
      <c r="L5">
        <f>IF(ISBLANK('Spend return'!B43),"BLANK",'Spend return'!B43)</f>
        <v>0</v>
      </c>
      <c r="M5">
        <f>IF(ISBLANK('Spend return'!B44),"BLANK",'Spend return'!B44)</f>
        <v>0</v>
      </c>
      <c r="N5">
        <f>IF(ISBLANK('Spend return'!B45),"BLANK",'Spend return'!B45)</f>
        <v>1316999</v>
      </c>
      <c r="O5" t="str">
        <f>IF(ISBLANK('Qualitative report'!A19),"BLANK",'Qualitative report'!A19)</f>
        <v>As noted in previous submissions the Council has experienced high levels of vacancies and staff turnover rates in the care market which is in part due to the lack of training and poor career progression opportunities. Additional pressure has been placed on the sector by several businesses opening locally, such as an Amazon warehouse, Center Parcs, new out of town retail parks and new supermarkets, with staff leaving to take roles that offer better pay. Similarly the Council is concerned about the impact inflationary pressures and the National Living Wage may have on the sustainability of care providers. As a result the Council has decided that the MSIF Workforce grant will be used to support the 9% fee uplift the Council gave to Adult Social Care providers from 1 April 2023 and to contribute to the costs of the new rates agreed as part of the Adult Social Care Home Care retender exercise that supported a new contract from 1 April 2023.                                                                                                                                                                                                            The 9% fee uplift recognised the impact of the National Living Wage (NLW) increase of 9.7% from the start of the new financial year, as well as an average inflation level of 6.4%. The fee model calculation was promoted by LGA/ADASS in that 70% of staff costs should recognise the NLW increase and that 30% applies to non-staffing costs i.e. general inflation.                                                                                            The new Home Care framework contract will see fees increasing by 13.4%, however it has enabled an increase of 21 new home care providers to Central Bedfordshire. As a consequence of the new contract, no outstanding packages for people were identified w/c 18 September 2023.                                                                                                                                                                              The primary purpose and use of the original MSIF grant allocation (£2.0M) was to improve waiting times (£0.625M) and support the care provider workforce (£0.557M). However, only £0.349M was used to contribution towards the 2023/24 fee increase (£0.487M was used to support 2022/23 fee increases), which will now be increased by the use of the MSIF Workforce Grant, i.e a total of £1.666M.</v>
      </c>
      <c r="P5" t="str">
        <f>IF(ISBLANK('Qualitative report'!A23),"BLANK",'Qualitative report'!A23)</f>
        <v xml:space="preserve">In previous winters the Council experienced some issue in terms of the capacity available within the homecare contract framework as providers often reached full capacity or were struggling with workforce issue. As a result there was an over reliance on using spot providers to cover in the increased demand for homecare over the winter period. The increase in the 9% fee level and investment in the home care framework has enabled the Council to be confident about the financial resilience of the care market as we approach the Winter period. The capacity in care home placements and home care are important to the ability of the Council to achieve the desired flow through the system and where possible not cause undue delays of people waiting in hospital for care. Whilst there were no people waiting for a home care package w/c 18 September 2023, we recognise that there is likely to be an increase in demand as the number of Covid cases rise as well as those of seaosnal flu. However, we are confident there is additional capacity in the system to deal with the likely pressure the health and care system will see over the Winter months.  </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2023-10-23T09:33:41Z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