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0370" yWindow="-11730" windowWidth="38640" windowHeight="15840" activeTab="1"/>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<sst xmlns="http://schemas.openxmlformats.org/spreadsheetml/2006/main" count="428" uniqueCount="404">
  <si>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</si>
  <si>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</si>
  <si>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</si>
  <si>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</si>
  <si>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</si>
  <si>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</si>
  <si>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</si>
  <si>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</si>
  <si>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</si>
  <si>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</si>
  <si>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</si>
  <si>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</si>
  <si>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</si>
  <si>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</si>
  <si>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</si>
  <si>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</si>
  <si>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</si>
  <si>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</si>
  <si>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</si>
  <si>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</si>
  <si>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</si>
  <si>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</si>
  <si>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</si>
  <si>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</si>
  <si>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</si>
  <si>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</si>
  <si>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</si>
  <si>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</si>
  <si>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</si>
  <si>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</si>
  <si>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</si>
  <si>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</si>
  <si>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</si>
  <si>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</si>
  <si>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</si>
  <si>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</si>
  <si>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</si>
  <si>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</si>
  <si>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</si>
  <si>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</si>
  <si>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</si>
  <si>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</si>
  <si>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</si>
  <si>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</si>
  <si>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</si>
  <si>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</si>
  <si>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</si>
  <si>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</si>
  <si>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</si>
  <si>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</si>
  <si>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</si>
  <si>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</si>
  <si>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</si>
  <si>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</si>
  <si>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</si>
  <si>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</si>
  <si>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</si>
  <si>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</si>
  <si>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</si>
  <si>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</si>
  <si>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</si>
  <si>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</si>
  <si>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</si>
  <si>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</si>
  <si>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</si>
  <si>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</si>
  <si>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</si>
  <si>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</si>
  <si>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</si>
  <si>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</si>
  <si>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</si>
  <si>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</si>
  <si>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</si>
  <si>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</si>
  <si>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</si>
  <si>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</si>
  <si>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</si>
  <si>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</si>
  <si>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</si>
  <si>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</si>
  <si>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</si>
  <si>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</si>
  <si>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</si>
  <si>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</si>
  <si>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</si>
  <si>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</si>
  <si>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</si>
  <si>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</si>
  <si>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</si>
  <si>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</si>
  <si>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</si>
  <si>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</si>
  <si>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</si>
  <si>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</si>
  <si>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</si>
  <si>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</si>
  <si>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</si>
  <si>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</si>
  <si>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</si>
  <si>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</si>
  <si>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</si>
  <si>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</si>
  <si>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</si>
  <si>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</si>
  <si>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</si>
  <si>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</si>
  <si>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</si>
  <si>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</si>
  <si>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</si>
  <si>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</si>
  <si>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</si>
  <si>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</si>
  <si>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</si>
  <si>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</si>
  <si>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</si>
  <si>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</si>
  <si>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</si>
  <si>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</si>
  <si>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</si>
  <si>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</si>
  <si>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</si>
  <si>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</si>
  <si>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</si>
  <si>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</si>
  <si>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</si>
  <si>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</si>
  <si>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</si>
  <si>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</si>
  <si>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</si>
  <si>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</si>
  <si>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</si>
  <si>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</si>
  <si>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</si>
  <si>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</si>
  <si>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</si>
  <si>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</si>
  <si>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</si>
  <si>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</si>
  <si>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</si>
  <si>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</si>
  <si>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</si>
  <si>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</si>
  <si>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</si>
  <si>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</si>
  <si>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</si>
  <si>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</si>
  <si>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</si>
  <si>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</si>
  <si>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</si>
  <si>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</si>
  <si>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</si>
  <si>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</si>
  <si>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</si>
  <si>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</si>
  <si>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</si>
  <si>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</si>
  <si>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</si>
  <si>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</si>
  <si>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</si>
  <si>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</si>
  <si>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</si>
  <si>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</si>
  <si>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</si>
  <si>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</si>
  <si>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</si>
  <si>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</si>
  <si>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</si>
  <si>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</si>
  <si>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</si>
  <si>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</si>
  <si>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</si>
  <si>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</si>
  <si>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</si>
  <si>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</si>
  <si>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</si>
  <si>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</si>
  <si>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</si>
  <si>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</si>
  <si>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</si>
  <si>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</si>
  <si>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</si>
  <si>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</si>
  <si>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</si>
  <si>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</si>
  <si>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</si>
  <si>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</si>
  <si>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</si>
  <si>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</si>
  <si>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</si>
  <si>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</si>
  <si>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</si>
  <si>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</si>
  <si>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</si>
  <si>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</si>
  <si>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</si>
  <si>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</si>
  <si>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</si>
  <si>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</si>
  <si>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</si>
  <si>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</si>
  <si>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</si>
  <si>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</si>
  <si>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</si>
  <si>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</si>
  <si>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</si>
  <si>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</si>
  <si>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</si>
  <si>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</si>
  <si>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</si>
  <si>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</si>
  <si>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</si>
  <si>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</si>
  <si>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</si>
  <si>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</si>
  <si>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</si>
  <si>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</si>
  <si>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</si>
  <si>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</si>
  <si>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</si>
  <si>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</si>
  <si>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</si>
  <si>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</si>
  <si>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</si>
  <si>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</si>
  <si>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</si>
  <si>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</si>
  <si>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</si>
  <si>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</si>
  <si>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</si>
  <si>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</si>
  <si>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</si>
  <si>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</si>
  <si>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</si>
  <si>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</si>
  <si>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</si>
  <si>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</si>
  <si>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</si>
  <si>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</si>
  <si>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</si>
  <si>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</si>
  <si>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</si>
  <si>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</si>
  <si>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</si>
  <si>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</si>
  <si>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</si>
  <si>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</si>
  <si>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</si>
  <si>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</si>
  <si>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</si>
  <si>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</si>
  <si>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</si>
  <si>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</si>
  <si>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</si>
  <si>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</si>
  <si>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</si>
  <si>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</si>
  <si>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</si>
  <si>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</si>
  <si>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</si>
  <si>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</si>
  <si>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</si>
  <si>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</si>
  <si>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</si>
  <si>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</si>
  <si>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</si>
  <si>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</si>
  <si>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</si>
  <si>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</si>
  <si>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</si>
  <si>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</si>
  <si>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</si>
  <si>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</si>
  <si>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</si>
  <si>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</si>
  <si>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</si>
  <si>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</si>
  <si>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</si>
  <si>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</si>
  <si>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</si>
  <si>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</si>
  <si>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</si>
  <si>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</si>
  <si>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</si>
  <si>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</si>
  <si>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</si>
  <si>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</si>
  <si>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</si>
  <si>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</si>
  <si>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</si>
  <si>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</si>
  <si>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</si>
  <si>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</si>
  <si>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</si>
  <si>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</si>
  <si>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</si>
  <si>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</si>
  <si>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</si>
  <si>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</si>
  <si>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</si>
  <si>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</si>
  <si>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</si>
  <si>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</si>
  <si>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</si>
  <si>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</si>
  <si>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</si>
  <si>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</si>
  <si>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</si>
  <si>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</si>
  <si>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</si>
  <si>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</si>
  <si>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</si>
  <si>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</si>
  <si>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</si>
  <si>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</si>
  <si>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</si>
  <si>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</si>
  <si>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</si>
  <si>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</si>
  <si>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</si>
  <si>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</si>
  <si>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</si>
  <si>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</si>
  <si>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</si>
  <si>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</si>
  <si>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</si>
  <si>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</si>
  <si>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</si>
  <si>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</si>
  <si>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</si>
  <si>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</si>
  <si>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</si>
  <si>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</si>
  <si>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</si>
  <si>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</si>
  <si>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</si>
  <si>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</si>
  <si>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</si>
  <si>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</si>
  <si>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</si>
  <si>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</si>
  <si>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</si>
  <si>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</si>
  <si>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</si>
  <si>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</si>
  <si>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</si>
  <si>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</si>
  <si>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</si>
  <si>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</si>
  <si>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</si>
  <si>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</si>
  <si>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</si>
  <si>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</si>
  <si>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</si>
  <si>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</si>
  <si>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</si>
  <si>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</si>
  <si>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</si>
  <si>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</si>
  <si>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</si>
  <si>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</si>
  <si>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</si>
  <si>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</si>
  <si>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</si>
  <si>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</si>
  <si>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</si>
  <si>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</si>
  <si>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</si>
  <si>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</si>
  <si>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</si>
  <si>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</si>
  <si>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</si>
  <si>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</si>
  <si>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</si>
  <si>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</si>
  <si>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</si>
  <si>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</si>
  <si>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</si>
  <si>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</si>
  <si>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</si>
  <si>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</si>
  <si>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</si>
  <si>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</si>
  <si>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</si>
  <si>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</si>
  <si>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</si>
  <si>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</si>
  <si>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</si>
  <si>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</si>
  <si>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</si>
  <si>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</si>
  <si>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</si>
  <si>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</si>
  <si>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</si>
  <si>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</si>
  <si>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</si>
  <si>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</si>
  <si>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</si>
  <si>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</si>
  <si>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</si>
  <si>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</si>
  <si>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 xml:space="preserve">During 22/23 we gave particular focus to our Length of Stay (LOS) as the number of patients with No Criteria to Reside (NCTR) had increased, in July 2022 there were 95 NCTR.  The Executive Length of Stay and Patient Flow Improvement Board agreed an improvement programme based on High Impact Change Model (HICM) to reduce the LOS across both acute and community services bedded or in a persons own home and subsequently increase capacity in the system.  Our capacity and demand forecasts suggest there are some months where capacity may out strip demand for community Rehab/Reablement service however the aforementioned schemes aim to mitigate the risk over the course of the year as we continue to reduce LOS in acute beds. These schemes along with the added focus of the NHS 100 day challenge as winter preparation meant we saw a significant improvement in NCTR and were near target by May 2023 which is a 59% reduction. This achievement is further evidenced by a reduction in the number of 21 day LOS patients from our weekly snapshot. This shows that we had on average 106, 21 day LOS patients occupying general and acute beds in April 22. That figure has now fallen to 72 (32% reduction). This work along with our hospital avoidance schemes has continued throughout 23/24 with a key aim of reducing LOS both in acute and intermediate care therefore increasing available capacity for the winter period.  These schemes will increase capacity in the social care workforce to cope with increased demand through winter 23/24. </t>
  </si>
  <si>
    <t>Stephen Wilde</t>
  </si>
  <si>
    <t>stephen.wilde@tameside.gov.uk</t>
  </si>
  <si>
    <t>We will increase Social Work capacity to ensure increased capapcity in the Discharge to Assess process to reduce the Lenght of Stay in in short term community beds thus increasing capacity.  2 x Social Workers will deliver 30 assessment/reviews and it is anticpated this will equate to an additional 600 bed days for discharge purposes. In addition we will have 4 x assessors to review all short term placements in the residnetial sector.  This will deliver 64 reviews and it is anticipated that 12% will step down into support at home services thus creating 8 available beds. As a result of  this investment, it is antipacting that we see a corresponding reduction in waiting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</si>
</sst>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BL29"/>
  <sheetViews>
    <sheetView zoomScaleNormal="100" workbookViewId="0">
      <selection activeCell="C8" sqref="C8"/>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N65"/>
  <sheetViews>
    <sheetView tabSelected="1" workbookViewId="0">
      <selection activeCell="B42" sqref="B42"/>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150</v>
      </c>
    </row>
    <row r="19" spans="1:11" ht="15.75" x14ac:dyDescent="0.25">
      <c r="A19" s="7" t="s">
        <v>9</v>
      </c>
      <c r="B19" s="9">
        <f>IFERROR(INDEX('LA Allocations'!B2:B154,MATCH('Spend return'!B18,'LA Allocations'!A2:A154,0)),"")</f>
        <v>1755097</v>
      </c>
    </row>
    <row r="22" spans="1:11" ht="15.75" x14ac:dyDescent="0.25">
      <c r="A22" s="4" t="s">
        <v>10</v>
      </c>
    </row>
    <row r="23" spans="1:11" ht="15.75" x14ac:dyDescent="0.25">
      <c r="A23" s="6" t="s">
        <v>7</v>
      </c>
      <c r="B23" s="6" t="s">
        <v>383</v>
      </c>
    </row>
    <row r="24" spans="1:11" ht="15.75" x14ac:dyDescent="0.25">
      <c r="A24" s="7" t="s">
        <v>11</v>
      </c>
      <c r="B24" s="10" t="s">
        <v>401</v>
      </c>
    </row>
    <row r="25" spans="1:11" ht="15.75" x14ac:dyDescent="0.25">
      <c r="A25" s="7" t="s">
        <v>12</v>
      </c>
      <c r="B25" s="11" t="s">
        <v>402</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185</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1612575</v>
      </c>
      <c r="C42" s="40" t="str">
        <f>IF(AND(B42&gt;0,B35="No - we are not targeting this area"),"Warning: local authority has reported spend in area that they are not targeting.","")</f>
        <v/>
      </c>
    </row>
    <row r="43" spans="1:3" ht="15.75" x14ac:dyDescent="0.25">
      <c r="A43" s="7" t="s">
        <v>16</v>
      </c>
      <c r="B43" s="16">
        <v>142522</v>
      </c>
      <c r="C43" s="40" t="str">
        <f>IF(AND(B43&gt;0,B36="No - we are not targeting this area"),"Warning: local authority has reported spend in area that they are not targeting.","")</f>
        <v/>
      </c>
    </row>
    <row r="44" spans="1:3" ht="15.75" x14ac:dyDescent="0.25">
      <c r="A44" s="7" t="s">
        <v>192</v>
      </c>
      <c r="B44" s="16">
        <v>0</v>
      </c>
      <c r="C44" s="40" t="str">
        <f>IF(AND(B44&gt;0,B37="No - we are not targeting this area"),"Warning: local authority has reported spend in area that they are not targeting.","")</f>
        <v/>
      </c>
    </row>
    <row r="45" spans="1:3" ht="15.75" x14ac:dyDescent="0.25">
      <c r="A45" s="17" t="s">
        <v>15</v>
      </c>
      <c r="B45" s="9">
        <f>IFERROR(SUM(B42:B44),"")</f>
        <v>1755097</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formula1>B47+B48+B49+B50=B19</formula1>
    </dataValidation>
    <dataValidation type="custom" allowBlank="1" showInputMessage="1" showErrorMessage="1" errorTitle="Invalid Input" error="Please enter a valid email address" sqref="B25">
      <formula1>FIND("@",B25)&gt;0</formula1>
    </dataValidation>
    <dataValidation type="custom" operator="greaterThanOrEqual" allowBlank="1" showInputMessage="1" showErrorMessage="1" errorTitle="Invalid Input" error="Please enter text here" sqref="B24">
      <formula1>ISTEXT(B24)</formula1>
    </dataValidation>
    <dataValidation type="custom" allowBlank="1" showInputMessage="1" showErrorMessage="1" errorTitle="Invalid Input" error="Please ener a numeric value greater than or equal to 0" sqref="B43">
      <formula1>AND(ISNUMBER(B43),B43&gt;=0)</formula1>
    </dataValidation>
    <dataValidation type="custom" allowBlank="1" showInputMessage="1" showErrorMessage="1" errorTitle="Invalid Input" error="Please enter a numeric value greater than or equal to 0" sqref="B42 B44">
      <formula1>AND(ISNUMBER(B42),B42&gt;=0)</formula1>
    </dataValidation>
  </dataValidations>
  <hyperlinks>
    <hyperlink ref="A7"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14:formula1>
            <xm:f>'LA Allocations'!$A$2:$A$154</xm:f>
          </x14:formula1>
          <xm:sqref>B18</xm:sqref>
        </x14:dataValidation>
        <x14:dataValidation type="list" allowBlank="1" showInputMessage="1" showErrorMessage="1" errorTitle="Invalid Input" error="Please select an option from the drop-down list">
          <x14:formula1>
            <xm:f>'LA Allocations'!$A$167:$A$168</xm:f>
          </x14:formula1>
          <xm:sqref>B30</xm:sqref>
        </x14:dataValidation>
        <x14:dataValidation type="list" allowBlank="1" showInputMessage="1" showErrorMessage="1" errorTitle="Invalid Input" error="Please select an option from the drop-down list">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P26"/>
  <sheetViews>
    <sheetView topLeftCell="A19"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403</v>
      </c>
    </row>
    <row r="22" spans="1:16" ht="15.75" x14ac:dyDescent="0.25">
      <c r="A22" s="4" t="s">
        <v>188</v>
      </c>
    </row>
    <row r="23" spans="1:16" ht="360" customHeight="1" x14ac:dyDescent="0.25">
      <c r="A23" s="21" t="s">
        <v>400</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formula1>2500</formula1>
    </dataValidation>
  </dataValidations>
  <hyperlinks>
    <hyperlink ref="A13"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Tameside</v>
      </c>
      <c r="C5" t="str">
        <f>IF(ISBLANK('Spend return'!B18),"BLANK",INDEX('LA Allocations'!$C$2:$C$154,MATCH('Spend return'!B18,'LA Allocations'!$A$2:$A$154,0)))</f>
        <v>E08000008</v>
      </c>
      <c r="D5">
        <f>IF(ISBLANK('Spend return'!B19),"BLANK",'Spend return'!B19)</f>
        <v>1755097</v>
      </c>
      <c r="E5" t="str">
        <f>IF(ISBLANK('Spend return'!B24),"BLANK",'Spend return'!B24)</f>
        <v>Stephen Wilde</v>
      </c>
      <c r="F5" t="str">
        <f>IF(ISBLANK('Spend return'!B25),"BLANK",'Spend return'!B25)</f>
        <v>stephen.wilde@tameside.gov.uk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1612575</v>
      </c>
      <c r="L5">
        <f>IF(ISBLANK('Spend return'!B43),"BLANK",'Spend return'!B43)</f>
        <v>142522</v>
      </c>
      <c r="M5">
        <f>IF(ISBLANK('Spend return'!B44),"BLANK",'Spend return'!B44)</f>
        <v>0</v>
      </c>
      <c r="N5">
        <f>IF(ISBLANK('Spend return'!B45),"BLANK",'Spend return'!B45)</f>
        <v>1755097</v>
      </c>
      <c r="O5" t="str">
        <f>IF(ISBLANK('Qualitative report'!A19),"BLANK",'Qualitative report'!A19)</f>
        <v>We will increase Social Work capacity to ensure increased capapcity in the Discharge to Assess process to reduce the Lenght of Stay in in short term community beds thus increasing capacity.  2 x Social Workers will deliver 30 assessment/reviews and it is anticpated this will equate to an additional 600 bed days for discharge purposes. In addition we will have 4 x assessors to review all short term placements in the residnetial sector.  This will deliver 64 reviews and it is anticipated that 12% will step down into support at home services thus creating 8 available beds. As a result of  this investment, it is antipacting that we see a corresponding reduction in waiting times.</v>
      </c>
      <c r="P5" t="str">
        <f>IF(ISBLANK('Qualitative report'!A23),"BLANK",'Qualitative report'!A23)</f>
        <v xml:space="preserve">During 22/23 we gave particular focus to our Length of Stay (LOS) as the number of patients with No Criteria to Reside (NCTR) had increased, in July 2022 there were 95 NCTR.  The Executive Length of Stay and Patient Flow Improvement Board agreed an improvement programme based on High Impact Change Model (HICM) to reduce the LOS across both acute and community services bedded or in a persons own home and subsequently increase capacity in the system.  Our capacity and demand forecasts suggest there are some months where capacity may out strip demand for community Rehab/Reablement service however the aforementioned schemes aim to mitigate the risk over the course of the year as we continue to reduce LOS in acute beds. These schemes along with the added focus of the NHS 100 day challenge as winter preparation meant we saw a significant improvement in NCTR and were near target by May 2023 which is a 59% reduction. This achievement is further evidenced by a reduction in the number of 21 day LOS patients from our weekly snapshot. This shows that we had on average 106, 21 day LOS patients occupying general and acute beds in April 22. That figure has now fallen to 72 (32% reduction). This work along with our hospital avoidance schemes has continued throughout 23/24 with a key aim of reducing LOS both in acute and intermediate care therefore increasing available capacity for the winter period.  These schemes will increase capacity in the social care workforce to cope with increased demand through winter 23/24.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www.w3.org/XML/1998/namespace"/>
    <ds:schemaRef ds:uri="http://purl.org/dc/terms/"/>
    <ds:schemaRef ds:uri="http://schemas.microsoft.com/office/2006/documentManagement/types"/>
    <ds:schemaRef ds:uri="7733dd27-db60-40e2-8fa1-8ddcdc226c7b"/>
    <ds:schemaRef ds:uri="34f15714-548d-495f-a9b0-f58ce09e51d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2023-09-28T16:12:51Z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