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8_{354096A7-A585-437A-AAF1-E4AD6F82FEED}" xr6:coauthVersionLast="47" xr6:coauthVersionMax="47" xr10:uidLastSave="{00000000-0000-0000-0000-000000000000}"/>
  <bookViews>
    <workbookView xWindow="-120" yWindow="-120" windowWidth="20730" windowHeight="11160"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<sst xmlns="http://schemas.openxmlformats.org/spreadsheetml/2006/main" count="428" uniqueCount="404">
  <si>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</si>
  <si>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</si>
  <si>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</si>
  <si>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</si>
  <si>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</si>
  <si>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</si>
  <si>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</si>
  <si>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</si>
  <si>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</si>
  <si>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</si>
  <si>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</si>
  <si>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</si>
  <si>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</si>
  <si>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</si>
  <si>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</si>
  <si>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</si>
  <si>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</si>
  <si>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</si>
  <si>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</si>
  <si>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</si>
  <si>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</si>
  <si>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</si>
  <si>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</si>
  <si>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</si>
  <si>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</si>
  <si>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</si>
  <si>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</si>
  <si>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</si>
  <si>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</si>
  <si>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</si>
  <si>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</si>
  <si>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</si>
  <si>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</si>
  <si>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</si>
  <si>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</si>
  <si>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</si>
  <si>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</si>
  <si>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</si>
  <si>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</si>
  <si>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</si>
  <si>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</si>
  <si>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</si>
  <si>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</si>
  <si>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</si>
  <si>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</si>
  <si>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</si>
  <si>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</si>
  <si>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</si>
  <si>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</si>
  <si>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</si>
  <si>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</si>
  <si>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</si>
  <si>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</si>
  <si>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</si>
  <si>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</si>
  <si>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</si>
  <si>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</si>
  <si>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</si>
  <si>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</si>
  <si>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</si>
  <si>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</si>
  <si>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</si>
  <si>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</si>
  <si>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</si>
  <si>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</si>
  <si>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</si>
  <si>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</si>
  <si>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</si>
  <si>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</si>
  <si>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</si>
  <si>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</si>
  <si>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</si>
  <si>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</si>
  <si>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</si>
  <si>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</si>
  <si>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</si>
  <si>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</si>
  <si>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</si>
  <si>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</si>
  <si>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</si>
  <si>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</si>
  <si>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</si>
  <si>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</si>
  <si>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</si>
  <si>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</si>
  <si>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</si>
  <si>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</si>
  <si>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</si>
  <si>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</si>
  <si>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</si>
  <si>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</si>
  <si>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</si>
  <si>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</si>
  <si>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</si>
  <si>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</si>
  <si>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</si>
  <si>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</si>
  <si>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</si>
  <si>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</si>
  <si>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</si>
  <si>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</si>
  <si>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</si>
  <si>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</si>
  <si>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</si>
  <si>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</si>
  <si>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</si>
  <si>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</si>
  <si>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</si>
  <si>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</si>
  <si>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</si>
  <si>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</si>
  <si>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</si>
  <si>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</si>
  <si>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</si>
  <si>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</si>
  <si>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</si>
  <si>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</si>
  <si>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</si>
  <si>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</si>
  <si>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</si>
  <si>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</si>
  <si>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</si>
  <si>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</si>
  <si>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</si>
  <si>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</si>
  <si>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</si>
  <si>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</si>
  <si>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</si>
  <si>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</si>
  <si>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</si>
  <si>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</si>
  <si>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</si>
  <si>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</si>
  <si>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</si>
  <si>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</si>
  <si>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</si>
  <si>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</si>
  <si>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</si>
  <si>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</si>
  <si>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</si>
  <si>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</si>
  <si>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</si>
  <si>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</si>
  <si>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</si>
  <si>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</si>
  <si>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</si>
  <si>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</si>
  <si>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</si>
  <si>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</si>
  <si>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</si>
  <si>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</si>
  <si>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</si>
  <si>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</si>
  <si>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</si>
  <si>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</si>
  <si>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</si>
  <si>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</si>
  <si>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</si>
  <si>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</si>
  <si>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</si>
  <si>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</si>
  <si>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</si>
  <si>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</si>
  <si>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</si>
  <si>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</si>
  <si>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</si>
  <si>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</si>
  <si>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</si>
  <si>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</si>
  <si>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</si>
  <si>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</si>
  <si>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</si>
  <si>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</si>
  <si>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</si>
  <si>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</si>
  <si>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</si>
  <si>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</si>
  <si>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</si>
  <si>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</si>
  <si>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</si>
  <si>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</si>
  <si>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</si>
  <si>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</si>
  <si>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</si>
  <si>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</si>
  <si>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</si>
  <si>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</si>
  <si>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</si>
  <si>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</si>
  <si>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</si>
  <si>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</si>
  <si>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</si>
  <si>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</si>
  <si>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</si>
  <si>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</si>
  <si>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</si>
  <si>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</si>
  <si>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</si>
  <si>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</si>
  <si>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</si>
  <si>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</si>
  <si>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</si>
  <si>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</si>
  <si>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</si>
  <si>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</si>
  <si>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</si>
  <si>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</si>
  <si>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</si>
  <si>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</si>
  <si>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</si>
  <si>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</si>
  <si>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</si>
  <si>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</si>
  <si>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</si>
  <si>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</si>
  <si>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</si>
  <si>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</si>
  <si>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</si>
  <si>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</si>
  <si>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</si>
  <si>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</si>
  <si>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</si>
  <si>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</si>
  <si>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</si>
  <si>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</si>
  <si>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</si>
  <si>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</si>
  <si>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</si>
  <si>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</si>
  <si>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</si>
  <si>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</si>
  <si>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</si>
  <si>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</si>
  <si>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</si>
  <si>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</si>
  <si>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</si>
  <si>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</si>
  <si>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</si>
  <si>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</si>
  <si>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</si>
  <si>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</si>
  <si>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</si>
  <si>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</si>
  <si>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</si>
  <si>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</si>
  <si>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</si>
  <si>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</si>
  <si>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</si>
  <si>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</si>
  <si>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</si>
  <si>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</si>
  <si>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</si>
  <si>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</si>
  <si>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</si>
  <si>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</si>
  <si>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</si>
  <si>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</si>
  <si>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</si>
  <si>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</si>
  <si>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</si>
  <si>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</si>
  <si>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</si>
  <si>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</si>
  <si>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</si>
  <si>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</si>
  <si>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</si>
  <si>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</si>
  <si>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</si>
  <si>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</si>
  <si>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</si>
  <si>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</si>
  <si>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</si>
  <si>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</si>
  <si>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</si>
  <si>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</si>
  <si>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</si>
  <si>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</si>
  <si>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</si>
  <si>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</si>
  <si>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</si>
  <si>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</si>
  <si>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</si>
  <si>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</si>
  <si>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</si>
  <si>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</si>
  <si>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</si>
  <si>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</si>
  <si>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</si>
  <si>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</si>
  <si>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</si>
  <si>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</si>
  <si>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</si>
  <si>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</si>
  <si>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</si>
  <si>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</si>
  <si>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</si>
  <si>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</si>
  <si>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</si>
  <si>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</si>
  <si>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</si>
  <si>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</si>
  <si>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</si>
  <si>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</si>
  <si>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</si>
  <si>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</si>
  <si>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</si>
  <si>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</si>
  <si>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</si>
  <si>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</si>
  <si>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</si>
  <si>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</si>
  <si>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</si>
  <si>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</si>
  <si>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</si>
  <si>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</si>
  <si>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</si>
  <si>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</si>
  <si>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</si>
  <si>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</si>
  <si>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</si>
  <si>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</si>
  <si>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</si>
  <si>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</si>
  <si>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</si>
  <si>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</si>
  <si>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</si>
  <si>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</si>
  <si>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</si>
  <si>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</si>
  <si>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</si>
  <si>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</si>
  <si>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</si>
  <si>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</si>
  <si>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</si>
  <si>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</si>
  <si>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</si>
  <si>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</si>
  <si>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</si>
  <si>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</si>
  <si>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</si>
  <si>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</si>
  <si>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</si>
  <si>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</si>
  <si>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</si>
  <si>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</si>
  <si>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</si>
  <si>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</si>
  <si>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</si>
  <si>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</si>
  <si>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</si>
  <si>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</si>
  <si>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</si>
  <si>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</si>
  <si>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</si>
  <si>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</si>
  <si>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</si>
  <si>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</si>
  <si>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</si>
  <si>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</si>
  <si>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</si>
  <si>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</si>
  <si>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</si>
  <si>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</si>
  <si>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</si>
  <si>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</si>
  <si>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</si>
  <si>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</si>
  <si>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</si>
  <si>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</si>
  <si>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</si>
  <si>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</si>
  <si>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</si>
  <si>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</si>
  <si>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</si>
  <si>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</si>
  <si>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</si>
  <si>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</si>
  <si>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</si>
  <si>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</si>
  <si>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</si>
  <si>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</si>
  <si>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</si>
  <si>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</si>
  <si>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</si>
  <si>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</si>
  <si>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</si>
  <si>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</si>
  <si>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</si>
  <si>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</si>
  <si>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</si>
  <si>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</si>
  <si>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</si>
  <si>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</si>
  <si>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</si>
  <si>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</si>
  <si>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</si>
  <si>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</si>
  <si>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</si>
  <si>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</si>
  <si>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</si>
  <si>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The funding provided is not sufficient for us to increase capacity significantly or to take a wide range of measures that we would otherwise have done.
We hope the above will support the NHS plan of supporting the workforce to deliver over winter, and making sure that staff are available to enable discharges over this period to those needing to return home or in a residential setting.</t>
  </si>
  <si>
    <t>iftkhar ahmed</t>
  </si>
  <si>
    <t>iftkhar.ahmed@wokingham.gov.uk</t>
  </si>
  <si>
    <t>Wokingham Borough Council fully appreciates the financial pressure that the whole sector is under and the exceptional job providers are doing to meet the challenges within Adult Social Care. Wokingham Borough Council has always supported providers by paying very competitive rates within the funding envelope provided. 
It must be acknowledged that Adult Social Care has been historically underfunded with insufficient funding made available to meet demography and inflation pressures and increase care workers pay, while also supporting the provider market.
The Council is committed to working with providers to meet the true cost of the delivery of care, whilst ensuring that services are commissioned efficiently and effectively. The Council must work within the budget available to us and within the context of the local government settlement.  For 23/24 the Council provided an uplift of 7% to providers across all market sectors (with  individual packages limited by caps which vary by service), this was a significant uplift from previous years, recognising the increases increase in utility bills, cost of living and competition in the recruitment market where people can work for non-social care organisation and receive the same or higher wages with better benefits 
We hope that this will affect existing capacity plans by allowing providers to be able to attract, recruit and retain staff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</si>
</sst>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abSelected="1" topLeftCell="A17" zoomScaleNormal="100" workbookViewId="0">
      <selection activeCell="C8" sqref="C8"/>
    </sheetView>
  </sheetViews>
  <sheetFormatPr defaultRowHeight="15" x14ac:dyDescent="0.25"/>
  <cols>
    <col min="1" max="1" width="120.7109375" style="1" customWidth="1"/>
    <col min="2" max="2" width="0" style="1" hidden="1" customWidth="1"/>
    <col min="3" max="3" width="41.28515625" style="1" customWidth="1"/>
    <col min="4" max="64" width="9.28515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headerFooter>
    <oddFooter>&amp;L_x000D_&amp;1#&amp;"Calibri"&amp;10&amp;K000000 Private: Information that contains a small amount of sensitive data which is essential to communicate with an individual but doesn’t require to be sent via secure methods.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workbookViewId="0">
      <selection activeCell="H17" sqref="H17"/>
    </sheetView>
  </sheetViews>
  <sheetFormatPr defaultRowHeight="15" x14ac:dyDescent="0.25"/>
  <cols>
    <col min="1" max="1" width="120.7109375" style="1" customWidth="1"/>
    <col min="2" max="2" width="62.28515625" style="1" customWidth="1"/>
    <col min="3" max="66" width="9.28515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171</v>
      </c>
    </row>
    <row r="19" spans="1:11" ht="15.75" x14ac:dyDescent="0.25">
      <c r="A19" s="7" t="s">
        <v>9</v>
      </c>
      <c r="B19" s="9">
        <f>IFERROR(INDEX('LA Allocations'!B2:B154,MATCH('Spend return'!B18,'LA Allocations'!A2:A154,0)),"")</f>
        <v>610750</v>
      </c>
    </row>
    <row r="22" spans="1:11" ht="15.75" x14ac:dyDescent="0.25">
      <c r="A22" s="4" t="s">
        <v>10</v>
      </c>
    </row>
    <row r="23" spans="1:11" ht="15.75" x14ac:dyDescent="0.25">
      <c r="A23" s="6" t="s">
        <v>7</v>
      </c>
      <c r="B23" s="6" t="s">
        <v>383</v>
      </c>
    </row>
    <row r="24" spans="1:11" ht="15.75" x14ac:dyDescent="0.25">
      <c r="A24" s="7" t="s">
        <v>11</v>
      </c>
      <c r="B24" s="10" t="s">
        <v>401</v>
      </c>
    </row>
    <row r="25" spans="1:11" ht="15.75" x14ac:dyDescent="0.25">
      <c r="A25" s="7" t="s">
        <v>12</v>
      </c>
      <c r="B25" s="11" t="s">
        <v>402</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186</v>
      </c>
    </row>
    <row r="37" spans="1:3" ht="15.75" x14ac:dyDescent="0.25">
      <c r="A37" s="14" t="s">
        <v>190</v>
      </c>
      <c r="B37" s="15" t="s">
        <v>186</v>
      </c>
    </row>
    <row r="40" spans="1:3" ht="15.75" x14ac:dyDescent="0.25">
      <c r="A40" s="4" t="s">
        <v>391</v>
      </c>
    </row>
    <row r="41" spans="1:3" ht="15.75" x14ac:dyDescent="0.25">
      <c r="A41" s="6" t="s">
        <v>7</v>
      </c>
      <c r="B41" s="6" t="s">
        <v>8</v>
      </c>
    </row>
    <row r="42" spans="1:3" ht="15.75" x14ac:dyDescent="0.25">
      <c r="A42" s="7" t="s">
        <v>191</v>
      </c>
      <c r="B42" s="16">
        <v>610750</v>
      </c>
      <c r="C42" s="40" t="str">
        <f>IF(AND(B42&gt;0,B35="No - we are not targeting this area"),"Warning: local authority has reported spend in area that they are not targeting.","")</f>
        <v/>
      </c>
    </row>
    <row r="43" spans="1:3" ht="15.75" x14ac:dyDescent="0.25">
      <c r="A43" s="7" t="s">
        <v>16</v>
      </c>
      <c r="B43" s="16">
        <v>0</v>
      </c>
      <c r="C43" s="40" t="str">
        <f>IF(AND(B43&gt;0,B36="No - we are not targeting this area"),"Warning: local authority has reported spend in area that they are not targeting.","")</f>
        <v/>
      </c>
    </row>
    <row r="44" spans="1:3" ht="15.75" x14ac:dyDescent="0.25">
      <c r="A44" s="7" t="s">
        <v>192</v>
      </c>
      <c r="B44" s="16">
        <v>0</v>
      </c>
      <c r="C44" s="40" t="str">
        <f>IF(AND(B44&gt;0,B37="No - we are not targeting this area"),"Warning: local authority has reported spend in area that they are not targeting.","")</f>
        <v/>
      </c>
    </row>
    <row r="45" spans="1:3" ht="15.75" x14ac:dyDescent="0.25">
      <c r="A45" s="17" t="s">
        <v>15</v>
      </c>
      <c r="B45" s="9">
        <f>IFERROR(SUM(B42:B44),"")</f>
        <v>610750</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headerFooter>
    <oddFooter>&amp;L_x000D_&amp;1#&amp;"Calibri"&amp;10&amp;K000000 Private: Information that contains a small amount of sensitive data which is essential to communicate with an individual but doesn’t require to be sent via secure methods.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opLeftCell="A62" workbookViewId="0">
      <selection activeCell="E14" sqref="E14"/>
    </sheetView>
  </sheetViews>
  <sheetFormatPr defaultRowHeight="15" x14ac:dyDescent="0.25"/>
  <cols>
    <col min="1" max="1" width="120.7109375" style="1" customWidth="1"/>
    <col min="2" max="68" width="9.28515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403</v>
      </c>
    </row>
    <row r="22" spans="1:16" ht="15.75" x14ac:dyDescent="0.25">
      <c r="A22" s="4" t="s">
        <v>188</v>
      </c>
    </row>
    <row r="23" spans="1:16" ht="360" customHeight="1" x14ac:dyDescent="0.25">
      <c r="A23" s="21" t="s">
        <v>400</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headerFooter>
    <oddFooter>&amp;L_x000D_&amp;1#&amp;"Calibri"&amp;10&amp;K000000 Private: Information that contains a small amount of sensitive data which is essential to communicate with an individual but doesn’t require to be sent via secure methods.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7109375" customWidth="1"/>
    <col min="3" max="3" width="9.71093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headerFooter>
    <oddFooter>&amp;L_x000D_&amp;1#&amp;"Calibri"&amp;10&amp;K000000 Private: Information that contains a small amount of sensitive data which is essential to communicate with an individual but doesn’t require to be sent via secure methods.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Wokingham</v>
      </c>
      <c r="C5" t="str">
        <f>IF(ISBLANK('Spend return'!B18),"BLANK",INDEX('LA Allocations'!$C$2:$C$154,MATCH('Spend return'!B18,'LA Allocations'!$A$2:$A$154,0)))</f>
        <v>E06000041</v>
      </c>
      <c r="D5">
        <f>IF(ISBLANK('Spend return'!B19),"BLANK",'Spend return'!B19)</f>
        <v>610750</v>
      </c>
      <c r="E5" t="str">
        <f>IF(ISBLANK('Spend return'!B24),"BLANK",'Spend return'!B24)</f>
        <v>iftkhar ahmed</v>
      </c>
      <c r="F5" t="str">
        <f>IF(ISBLANK('Spend return'!B25),"BLANK",'Spend return'!B25)</f>
        <v>iftkhar.ahmed@wokingham.gov.uk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No - we are not targeting this area</v>
      </c>
      <c r="J5" t="str">
        <f>IF(ISBLANK('Spend return'!B37),"BLANK",'Spend return'!B37)</f>
        <v>No - we are not targeting this area</v>
      </c>
      <c r="K5">
        <f>IF(ISBLANK('Spend return'!B42),"BLANK",'Spend return'!B42)</f>
        <v>610750</v>
      </c>
      <c r="L5">
        <f>IF(ISBLANK('Spend return'!B43),"BLANK",'Spend return'!B43)</f>
        <v>0</v>
      </c>
      <c r="M5">
        <f>IF(ISBLANK('Spend return'!B44),"BLANK",'Spend return'!B44)</f>
        <v>0</v>
      </c>
      <c r="N5">
        <f>IF(ISBLANK('Spend return'!B45),"BLANK",'Spend return'!B45)</f>
        <v>610750</v>
      </c>
      <c r="O5" t="str">
        <f>IF(ISBLANK('Qualitative report'!A19),"BLANK",'Qualitative report'!A19)</f>
        <v>Wokingham Borough Council fully appreciates the financial pressure that the whole sector is under and the exceptional job providers are doing to meet the challenges within Adult Social Care. Wokingham Borough Council has always supported providers by paying very competitive rates within the funding envelope provided. 
It must be acknowledged that Adult Social Care has been historically underfunded with insufficient funding made available to meet demography and inflation pressures and increase care workers pay, while also supporting the provider market.
The Council is committed to working with providers to meet the true cost of the delivery of care, whilst ensuring that services are commissioned efficiently and effectively. The Council must work within the budget available to us and within the context of the local government settlement.  For 23/24 the Council provided an uplift of 7% to providers across all market sectors (with  individual packages limited by caps which vary by service), this was a significant uplift from previous years, recognising the increases increase in utility bills, cost of living and competition in the recruitment market where people can work for non-social care organisation and receive the same or higher wages with better benefits 
We hope that this will affect existing capacity plans by allowing providers to be able to attract, recruit and retain staff</v>
      </c>
      <c r="P5" t="str">
        <f>IF(ISBLANK('Qualitative report'!A23),"BLANK",'Qualitative report'!A23)</f>
        <v>The funding provided is not sufficient for us to increase capacity significantly or to take a wide range of measures that we would otherwise have done.
We hope the above will support the NHS plan of supporting the workforce to deliver over winter, and making sure that staff are available to enable discharges over this period to those needing to return home or in a residential setting.</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headerFooter>
    <oddFooter>&amp;L_x000D_&amp;1#&amp;"Calibri"&amp;10&amp;K000000 Private: Information that contains a small amount of sensitive data which is essential to communicate with an individual but doesn’t require to be sent via secure methods.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DB543229-4E1C-4695-BAEB-D1FEFD36F3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2023-11-16T10:27:39Z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y fmtid="{D5CDD505-2E9C-101B-9397-08002B2CF9AE}" pid="5" name="MSIP_Label_2b28a9a6-133a-4796-ad7d-6b90f7583680_Enabled">
    <vt:lpwstr>true</vt:lpwstr>
  </property>
  <property fmtid="{D5CDD505-2E9C-101B-9397-08002B2CF9AE}" pid="6" name="MSIP_Label_2b28a9a6-133a-4796-ad7d-6b90f7583680_SetDate">
    <vt:lpwstr>2023-09-21T09:04:23Z</vt:lpwstr>
  </property>
  <property fmtid="{D5CDD505-2E9C-101B-9397-08002B2CF9AE}" pid="7" name="MSIP_Label_2b28a9a6-133a-4796-ad7d-6b90f7583680_Method">
    <vt:lpwstr>Standard</vt:lpwstr>
  </property>
  <property fmtid="{D5CDD505-2E9C-101B-9397-08002B2CF9AE}" pid="8" name="MSIP_Label_2b28a9a6-133a-4796-ad7d-6b90f7583680_Name">
    <vt:lpwstr>Private</vt:lpwstr>
  </property>
  <property fmtid="{D5CDD505-2E9C-101B-9397-08002B2CF9AE}" pid="9" name="MSIP_Label_2b28a9a6-133a-4796-ad7d-6b90f7583680_SiteId">
    <vt:lpwstr>996ee15c-0b3e-4a6f-8e65-120a9a51821a</vt:lpwstr>
  </property>
  <property fmtid="{D5CDD505-2E9C-101B-9397-08002B2CF9AE}" pid="10" name="MSIP_Label_2b28a9a6-133a-4796-ad7d-6b90f7583680_ActionId">
    <vt:lpwstr>dd0c301c-908d-4b29-a264-ed97091ddaa6</vt:lpwstr>
  </property>
  <property fmtid="{D5CDD505-2E9C-101B-9397-08002B2CF9AE}" pid="11" name="MSIP_Label_2b28a9a6-133a-4796-ad7d-6b90f7583680_ContentBits">
    <vt:lpwstr>2</vt:lpwstr>
  </property>
</Properties>
</file>